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tsuro\Desktop\"/>
    </mc:Choice>
  </mc:AlternateContent>
  <bookViews>
    <workbookView xWindow="0" yWindow="0" windowWidth="15345" windowHeight="3990"/>
  </bookViews>
  <sheets>
    <sheet name="Entry" sheetId="1" r:id="rId1"/>
    <sheet name="Data" sheetId="2" state="hidden" r:id="rId2"/>
  </sheets>
  <externalReferences>
    <externalReference r:id="rId3"/>
  </externalReferences>
  <definedNames>
    <definedName name="z">[1]Data!$A$2:$A$16</definedName>
    <definedName name="段位・級位">Data!$A$2:$A$16</definedName>
    <definedName name="部屋タイプ">Data!$A$18:$A$24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7" i="1" l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2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26" i="1"/>
  <c r="J156" i="1" l="1"/>
  <c r="X156" i="1" l="1"/>
  <c r="W156" i="1" s="1"/>
  <c r="V156" i="1"/>
  <c r="U156" i="1" s="1"/>
  <c r="T156" i="1"/>
  <c r="S156" i="1" s="1"/>
  <c r="R156" i="1"/>
  <c r="Q156" i="1" s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L156" i="1"/>
  <c r="M156" i="1"/>
  <c r="N156" i="1"/>
  <c r="K156" i="1"/>
  <c r="Z156" i="1" l="1"/>
  <c r="Y156" i="1" s="1"/>
  <c r="P156" i="1"/>
  <c r="O156" i="1" s="1"/>
  <c r="I156" i="1" l="1"/>
  <c r="A26" i="2"/>
  <c r="A28" i="2"/>
  <c r="A30" i="2"/>
  <c r="A32" i="2"/>
  <c r="E2" i="2"/>
  <c r="B2" i="2" s="1"/>
  <c r="C2" i="2" s="1"/>
  <c r="E3" i="2"/>
  <c r="B3" i="2" s="1"/>
  <c r="C3" i="2" s="1"/>
  <c r="E4" i="2"/>
  <c r="B4" i="2" s="1"/>
  <c r="C4" i="2" s="1"/>
  <c r="E5" i="2"/>
  <c r="B5" i="2" s="1"/>
  <c r="C5" i="2" s="1"/>
  <c r="F2" i="2"/>
  <c r="F3" i="2"/>
  <c r="F4" i="2"/>
  <c r="F5" i="2"/>
  <c r="E6" i="2"/>
  <c r="B6" i="2" s="1"/>
  <c r="C6" i="2" s="1"/>
  <c r="F6" i="2"/>
  <c r="E7" i="2"/>
  <c r="B7" i="2" s="1"/>
  <c r="C7" i="2" s="1"/>
  <c r="F7" i="2"/>
  <c r="E8" i="2"/>
  <c r="B8" i="2" s="1"/>
  <c r="C8" i="2" s="1"/>
  <c r="F8" i="2"/>
  <c r="E9" i="2"/>
  <c r="B9" i="2" s="1"/>
  <c r="C9" i="2" s="1"/>
  <c r="F9" i="2"/>
  <c r="E10" i="2"/>
  <c r="B10" i="2" s="1"/>
  <c r="C10" i="2" s="1"/>
  <c r="F10" i="2"/>
  <c r="E11" i="2"/>
  <c r="B11" i="2" s="1"/>
  <c r="C11" i="2" s="1"/>
  <c r="F11" i="2"/>
  <c r="E12" i="2"/>
  <c r="B12" i="2" s="1"/>
  <c r="C12" i="2" s="1"/>
  <c r="F12" i="2"/>
  <c r="E13" i="2"/>
  <c r="B13" i="2" s="1"/>
  <c r="C13" i="2" s="1"/>
  <c r="F13" i="2"/>
  <c r="E14" i="2"/>
  <c r="B14" i="2" s="1"/>
  <c r="C14" i="2" s="1"/>
  <c r="F14" i="2"/>
  <c r="E15" i="2"/>
  <c r="B15" i="2" s="1"/>
  <c r="C15" i="2" s="1"/>
  <c r="F15" i="2"/>
  <c r="E16" i="2"/>
  <c r="B16" i="2" s="1"/>
  <c r="C16" i="2" s="1"/>
  <c r="F16" i="2"/>
  <c r="E17" i="2"/>
  <c r="B17" i="2" s="1"/>
  <c r="C17" i="2" s="1"/>
  <c r="F17" i="2"/>
  <c r="E18" i="2"/>
  <c r="B18" i="2" s="1"/>
  <c r="C18" i="2" s="1"/>
  <c r="F18" i="2"/>
  <c r="E19" i="2"/>
  <c r="B19" i="2" s="1"/>
  <c r="C19" i="2" s="1"/>
  <c r="F19" i="2"/>
  <c r="E20" i="2"/>
  <c r="B20" i="2" s="1"/>
  <c r="C20" i="2" s="1"/>
  <c r="F20" i="2"/>
  <c r="E21" i="2"/>
  <c r="B21" i="2" s="1"/>
  <c r="C21" i="2" s="1"/>
  <c r="F21" i="2"/>
  <c r="E22" i="2"/>
  <c r="B22" i="2" s="1"/>
  <c r="C22" i="2" s="1"/>
  <c r="F22" i="2"/>
  <c r="E23" i="2"/>
  <c r="B23" i="2" s="1"/>
  <c r="C23" i="2" s="1"/>
  <c r="F23" i="2"/>
  <c r="E24" i="2"/>
  <c r="B24" i="2" s="1"/>
  <c r="C24" i="2" s="1"/>
  <c r="F24" i="2"/>
  <c r="E25" i="2"/>
  <c r="B25" i="2" s="1"/>
  <c r="C25" i="2" s="1"/>
  <c r="F25" i="2"/>
  <c r="E26" i="2"/>
  <c r="B26" i="2" s="1"/>
  <c r="C26" i="2" s="1"/>
  <c r="F26" i="2"/>
  <c r="E27" i="2"/>
  <c r="B27" i="2" s="1"/>
  <c r="C27" i="2" s="1"/>
  <c r="F27" i="2"/>
  <c r="E28" i="2"/>
  <c r="B28" i="2" s="1"/>
  <c r="C28" i="2" s="1"/>
  <c r="F28" i="2"/>
  <c r="E29" i="2"/>
  <c r="B29" i="2" s="1"/>
  <c r="C29" i="2" s="1"/>
  <c r="F29" i="2"/>
  <c r="E30" i="2"/>
  <c r="B30" i="2" s="1"/>
  <c r="C30" i="2" s="1"/>
  <c r="F30" i="2"/>
  <c r="E31" i="2"/>
  <c r="B31" i="2" s="1"/>
  <c r="C31" i="2" s="1"/>
  <c r="F31" i="2"/>
  <c r="E32" i="2"/>
  <c r="B32" i="2" s="1"/>
  <c r="C32" i="2" s="1"/>
  <c r="F32" i="2"/>
  <c r="E33" i="2"/>
  <c r="B33" i="2" s="1"/>
  <c r="C33" i="2" s="1"/>
  <c r="F33" i="2"/>
  <c r="E34" i="2"/>
  <c r="B34" i="2" s="1"/>
  <c r="C34" i="2" s="1"/>
  <c r="F34" i="2"/>
  <c r="E35" i="2"/>
  <c r="B35" i="2" s="1"/>
  <c r="C35" i="2" s="1"/>
  <c r="F35" i="2"/>
  <c r="E36" i="2"/>
  <c r="B36" i="2" s="1"/>
  <c r="C36" i="2" s="1"/>
  <c r="F36" i="2"/>
  <c r="E37" i="2"/>
  <c r="B37" i="2" s="1"/>
  <c r="C37" i="2" s="1"/>
  <c r="F37" i="2"/>
  <c r="E38" i="2"/>
  <c r="B38" i="2" s="1"/>
  <c r="C38" i="2" s="1"/>
  <c r="F38" i="2"/>
  <c r="E39" i="2"/>
  <c r="B39" i="2" s="1"/>
  <c r="C39" i="2" s="1"/>
  <c r="F39" i="2"/>
  <c r="E40" i="2"/>
  <c r="B40" i="2" s="1"/>
  <c r="C40" i="2" s="1"/>
  <c r="F40" i="2"/>
  <c r="E41" i="2"/>
  <c r="B41" i="2" s="1"/>
  <c r="C41" i="2" s="1"/>
  <c r="F41" i="2"/>
  <c r="E42" i="2"/>
  <c r="B42" i="2" s="1"/>
  <c r="C42" i="2" s="1"/>
  <c r="F42" i="2"/>
  <c r="E43" i="2"/>
  <c r="B43" i="2" s="1"/>
  <c r="C43" i="2" s="1"/>
  <c r="F43" i="2"/>
  <c r="E44" i="2"/>
  <c r="B44" i="2" s="1"/>
  <c r="C44" i="2" s="1"/>
  <c r="F44" i="2"/>
  <c r="E45" i="2"/>
  <c r="B45" i="2" s="1"/>
  <c r="C45" i="2" s="1"/>
  <c r="F45" i="2"/>
  <c r="E46" i="2"/>
  <c r="B46" i="2" s="1"/>
  <c r="C46" i="2" s="1"/>
  <c r="F46" i="2"/>
  <c r="E47" i="2"/>
  <c r="B47" i="2" s="1"/>
  <c r="C47" i="2" s="1"/>
  <c r="F47" i="2"/>
  <c r="E48" i="2"/>
  <c r="B48" i="2" s="1"/>
  <c r="C48" i="2" s="1"/>
  <c r="F48" i="2"/>
  <c r="E49" i="2"/>
  <c r="B49" i="2" s="1"/>
  <c r="C49" i="2" s="1"/>
  <c r="F49" i="2"/>
  <c r="E50" i="2"/>
  <c r="B50" i="2" s="1"/>
  <c r="C50" i="2" s="1"/>
  <c r="F50" i="2"/>
  <c r="E51" i="2"/>
  <c r="B51" i="2" s="1"/>
  <c r="C51" i="2" s="1"/>
  <c r="F51" i="2"/>
  <c r="E52" i="2"/>
  <c r="B52" i="2" s="1"/>
  <c r="C52" i="2" s="1"/>
  <c r="F52" i="2"/>
  <c r="E53" i="2"/>
  <c r="B53" i="2" s="1"/>
  <c r="C53" i="2" s="1"/>
  <c r="F53" i="2"/>
  <c r="E54" i="2"/>
  <c r="B54" i="2" s="1"/>
  <c r="C54" i="2" s="1"/>
  <c r="F54" i="2"/>
  <c r="E55" i="2"/>
  <c r="B55" i="2" s="1"/>
  <c r="C55" i="2" s="1"/>
  <c r="F55" i="2"/>
  <c r="E56" i="2"/>
  <c r="B56" i="2" s="1"/>
  <c r="C56" i="2" s="1"/>
  <c r="F56" i="2"/>
  <c r="E57" i="2"/>
  <c r="B57" i="2" s="1"/>
  <c r="C57" i="2" s="1"/>
  <c r="F57" i="2"/>
  <c r="E58" i="2"/>
  <c r="B58" i="2" s="1"/>
  <c r="C58" i="2" s="1"/>
  <c r="F58" i="2"/>
  <c r="E59" i="2"/>
  <c r="B59" i="2" s="1"/>
  <c r="C59" i="2" s="1"/>
  <c r="F59" i="2"/>
  <c r="E60" i="2"/>
  <c r="B60" i="2" s="1"/>
  <c r="C60" i="2" s="1"/>
  <c r="F60" i="2"/>
  <c r="E61" i="2"/>
  <c r="B61" i="2" s="1"/>
  <c r="C61" i="2" s="1"/>
  <c r="F61" i="2"/>
  <c r="E62" i="2"/>
  <c r="B62" i="2" s="1"/>
  <c r="C62" i="2" s="1"/>
  <c r="F62" i="2"/>
  <c r="E63" i="2"/>
  <c r="B63" i="2" s="1"/>
  <c r="C63" i="2" s="1"/>
  <c r="F63" i="2"/>
  <c r="E64" i="2"/>
  <c r="B64" i="2" s="1"/>
  <c r="C64" i="2" s="1"/>
  <c r="F64" i="2"/>
  <c r="E65" i="2"/>
  <c r="B65" i="2" s="1"/>
  <c r="C65" i="2" s="1"/>
  <c r="F65" i="2"/>
  <c r="E66" i="2"/>
  <c r="B66" i="2" s="1"/>
  <c r="C66" i="2" s="1"/>
  <c r="F66" i="2"/>
  <c r="E67" i="2"/>
  <c r="B67" i="2" s="1"/>
  <c r="C67" i="2" s="1"/>
  <c r="F67" i="2"/>
  <c r="E68" i="2"/>
  <c r="B68" i="2" s="1"/>
  <c r="C68" i="2" s="1"/>
  <c r="F68" i="2"/>
  <c r="E69" i="2"/>
  <c r="B69" i="2" s="1"/>
  <c r="C69" i="2" s="1"/>
  <c r="F69" i="2"/>
  <c r="E70" i="2"/>
  <c r="B70" i="2" s="1"/>
  <c r="C70" i="2" s="1"/>
  <c r="F70" i="2"/>
  <c r="E71" i="2"/>
  <c r="B71" i="2" s="1"/>
  <c r="C71" i="2" s="1"/>
  <c r="F71" i="2"/>
  <c r="E72" i="2"/>
  <c r="B72" i="2" s="1"/>
  <c r="C72" i="2" s="1"/>
  <c r="F72" i="2"/>
  <c r="E73" i="2"/>
  <c r="B73" i="2" s="1"/>
  <c r="C73" i="2" s="1"/>
  <c r="F73" i="2"/>
  <c r="E74" i="2"/>
  <c r="B74" i="2" s="1"/>
  <c r="C74" i="2" s="1"/>
  <c r="F74" i="2"/>
  <c r="E75" i="2"/>
  <c r="B75" i="2" s="1"/>
  <c r="C75" i="2" s="1"/>
  <c r="F75" i="2"/>
  <c r="E76" i="2"/>
  <c r="B76" i="2" s="1"/>
  <c r="C76" i="2" s="1"/>
  <c r="F76" i="2"/>
  <c r="E77" i="2"/>
  <c r="B77" i="2" s="1"/>
  <c r="C77" i="2" s="1"/>
  <c r="F77" i="2"/>
  <c r="E78" i="2"/>
  <c r="B78" i="2" s="1"/>
  <c r="C78" i="2" s="1"/>
  <c r="F78" i="2"/>
  <c r="E79" i="2"/>
  <c r="B79" i="2" s="1"/>
  <c r="C79" i="2" s="1"/>
  <c r="F79" i="2"/>
  <c r="E80" i="2"/>
  <c r="B80" i="2" s="1"/>
  <c r="C80" i="2" s="1"/>
  <c r="F80" i="2"/>
  <c r="E81" i="2"/>
  <c r="B81" i="2" s="1"/>
  <c r="C81" i="2" s="1"/>
  <c r="F81" i="2"/>
  <c r="E82" i="2"/>
  <c r="B82" i="2" s="1"/>
  <c r="C82" i="2" s="1"/>
  <c r="F82" i="2"/>
  <c r="E83" i="2"/>
  <c r="B83" i="2" s="1"/>
  <c r="C83" i="2" s="1"/>
  <c r="F83" i="2"/>
  <c r="E84" i="2"/>
  <c r="B84" i="2" s="1"/>
  <c r="C84" i="2" s="1"/>
  <c r="F84" i="2"/>
  <c r="E85" i="2"/>
  <c r="B85" i="2" s="1"/>
  <c r="C85" i="2" s="1"/>
  <c r="F85" i="2"/>
  <c r="E86" i="2"/>
  <c r="B86" i="2" s="1"/>
  <c r="C86" i="2" s="1"/>
  <c r="F86" i="2"/>
  <c r="E87" i="2"/>
  <c r="B87" i="2" s="1"/>
  <c r="C87" i="2" s="1"/>
  <c r="F87" i="2"/>
  <c r="E88" i="2"/>
  <c r="B88" i="2" s="1"/>
  <c r="C88" i="2" s="1"/>
  <c r="F88" i="2"/>
  <c r="E89" i="2"/>
  <c r="B89" i="2" s="1"/>
  <c r="C89" i="2" s="1"/>
  <c r="F89" i="2"/>
  <c r="E90" i="2"/>
  <c r="B90" i="2" s="1"/>
  <c r="C90" i="2" s="1"/>
  <c r="F90" i="2"/>
  <c r="E91" i="2"/>
  <c r="B91" i="2" s="1"/>
  <c r="C91" i="2" s="1"/>
  <c r="F91" i="2"/>
  <c r="E92" i="2"/>
  <c r="B92" i="2" s="1"/>
  <c r="C92" i="2" s="1"/>
  <c r="F92" i="2"/>
  <c r="E93" i="2"/>
  <c r="B93" i="2" s="1"/>
  <c r="C93" i="2" s="1"/>
  <c r="F93" i="2"/>
  <c r="E94" i="2"/>
  <c r="B94" i="2" s="1"/>
  <c r="C94" i="2" s="1"/>
  <c r="F94" i="2"/>
  <c r="E95" i="2"/>
  <c r="B95" i="2" s="1"/>
  <c r="C95" i="2" s="1"/>
  <c r="F95" i="2"/>
  <c r="E96" i="2"/>
  <c r="B96" i="2" s="1"/>
  <c r="C96" i="2" s="1"/>
  <c r="F96" i="2"/>
  <c r="E97" i="2"/>
  <c r="B97" i="2" s="1"/>
  <c r="C97" i="2" s="1"/>
  <c r="F97" i="2"/>
  <c r="E98" i="2"/>
  <c r="B98" i="2" s="1"/>
  <c r="C98" i="2" s="1"/>
  <c r="F98" i="2"/>
  <c r="E99" i="2"/>
  <c r="B99" i="2" s="1"/>
  <c r="C99" i="2" s="1"/>
  <c r="F99" i="2"/>
  <c r="E100" i="2"/>
  <c r="B100" i="2" s="1"/>
  <c r="C100" i="2" s="1"/>
  <c r="F100" i="2"/>
  <c r="E101" i="2"/>
  <c r="B101" i="2" s="1"/>
  <c r="C101" i="2" s="1"/>
  <c r="F101" i="2"/>
  <c r="E102" i="2"/>
  <c r="B102" i="2" s="1"/>
  <c r="C102" i="2" s="1"/>
  <c r="F102" i="2"/>
  <c r="E103" i="2"/>
  <c r="B103" i="2" s="1"/>
  <c r="C103" i="2" s="1"/>
  <c r="F103" i="2"/>
  <c r="E104" i="2"/>
  <c r="B104" i="2" s="1"/>
  <c r="C104" i="2" s="1"/>
  <c r="F104" i="2"/>
  <c r="E105" i="2"/>
  <c r="B105" i="2" s="1"/>
  <c r="C105" i="2" s="1"/>
  <c r="F105" i="2"/>
  <c r="E106" i="2"/>
  <c r="B106" i="2" s="1"/>
  <c r="C106" i="2" s="1"/>
  <c r="F106" i="2"/>
  <c r="E107" i="2"/>
  <c r="B107" i="2" s="1"/>
  <c r="C107" i="2" s="1"/>
  <c r="F107" i="2"/>
  <c r="E108" i="2"/>
  <c r="B108" i="2" s="1"/>
  <c r="C108" i="2" s="1"/>
  <c r="F108" i="2"/>
  <c r="E109" i="2"/>
  <c r="B109" i="2" s="1"/>
  <c r="C109" i="2" s="1"/>
  <c r="F109" i="2"/>
  <c r="E110" i="2"/>
  <c r="B110" i="2" s="1"/>
  <c r="C110" i="2" s="1"/>
  <c r="F110" i="2"/>
  <c r="E111" i="2"/>
  <c r="B111" i="2" s="1"/>
  <c r="C111" i="2" s="1"/>
  <c r="F111" i="2"/>
  <c r="E112" i="2"/>
  <c r="B112" i="2" s="1"/>
  <c r="C112" i="2" s="1"/>
  <c r="F112" i="2"/>
  <c r="E113" i="2"/>
  <c r="B113" i="2" s="1"/>
  <c r="C113" i="2" s="1"/>
  <c r="F113" i="2"/>
  <c r="E114" i="2"/>
  <c r="B114" i="2" s="1"/>
  <c r="C114" i="2" s="1"/>
  <c r="F114" i="2"/>
  <c r="E115" i="2"/>
  <c r="B115" i="2" s="1"/>
  <c r="C115" i="2" s="1"/>
  <c r="F115" i="2"/>
  <c r="E116" i="2"/>
  <c r="B116" i="2" s="1"/>
  <c r="C116" i="2" s="1"/>
  <c r="F116" i="2"/>
  <c r="E117" i="2"/>
  <c r="B117" i="2" s="1"/>
  <c r="C117" i="2" s="1"/>
  <c r="F117" i="2"/>
  <c r="E118" i="2"/>
  <c r="B118" i="2" s="1"/>
  <c r="C118" i="2" s="1"/>
  <c r="F118" i="2"/>
  <c r="E119" i="2"/>
  <c r="B119" i="2" s="1"/>
  <c r="C119" i="2" s="1"/>
  <c r="F119" i="2"/>
  <c r="E120" i="2"/>
  <c r="B120" i="2" s="1"/>
  <c r="C120" i="2" s="1"/>
  <c r="F120" i="2"/>
  <c r="E121" i="2"/>
  <c r="B121" i="2" s="1"/>
  <c r="C121" i="2" s="1"/>
  <c r="F121" i="2"/>
  <c r="E122" i="2"/>
  <c r="B122" i="2" s="1"/>
  <c r="C122" i="2" s="1"/>
  <c r="F122" i="2"/>
  <c r="E123" i="2"/>
  <c r="B123" i="2" s="1"/>
  <c r="C123" i="2" s="1"/>
  <c r="F123" i="2"/>
  <c r="E124" i="2"/>
  <c r="B124" i="2" s="1"/>
  <c r="C124" i="2" s="1"/>
  <c r="F124" i="2"/>
  <c r="E125" i="2"/>
  <c r="B125" i="2" s="1"/>
  <c r="C125" i="2" s="1"/>
  <c r="F125" i="2"/>
  <c r="E126" i="2"/>
  <c r="B126" i="2" s="1"/>
  <c r="C126" i="2" s="1"/>
  <c r="F126" i="2"/>
  <c r="E127" i="2"/>
  <c r="B127" i="2" s="1"/>
  <c r="C127" i="2" s="1"/>
  <c r="F127" i="2"/>
  <c r="E128" i="2"/>
  <c r="B128" i="2" s="1"/>
  <c r="C128" i="2" s="1"/>
  <c r="F128" i="2"/>
  <c r="E129" i="2"/>
  <c r="B129" i="2" s="1"/>
  <c r="C129" i="2" s="1"/>
  <c r="F129" i="2"/>
  <c r="E130" i="2"/>
  <c r="B130" i="2" s="1"/>
  <c r="C130" i="2" s="1"/>
  <c r="F130" i="2"/>
  <c r="E131" i="2"/>
  <c r="B131" i="2" s="1"/>
  <c r="C131" i="2" s="1"/>
  <c r="F131" i="2"/>
  <c r="B157" i="2"/>
  <c r="B156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17" i="2"/>
  <c r="G116" i="2"/>
  <c r="G115" i="2"/>
  <c r="G114" i="2"/>
  <c r="G113" i="2"/>
  <c r="G112" i="2"/>
  <c r="G111" i="2"/>
  <c r="G110" i="2"/>
  <c r="G101" i="2"/>
  <c r="G102" i="2"/>
  <c r="G103" i="2"/>
  <c r="G104" i="2"/>
  <c r="G105" i="2"/>
  <c r="G106" i="2"/>
  <c r="G107" i="2"/>
  <c r="G108" i="2"/>
  <c r="G109" i="2"/>
  <c r="G100" i="2"/>
  <c r="G91" i="2"/>
  <c r="G92" i="2"/>
  <c r="G93" i="2"/>
  <c r="G94" i="2"/>
  <c r="G95" i="2"/>
  <c r="G96" i="2"/>
  <c r="G97" i="2"/>
  <c r="G98" i="2"/>
  <c r="G99" i="2"/>
  <c r="G90" i="2"/>
  <c r="G81" i="2"/>
  <c r="G82" i="2"/>
  <c r="G83" i="2"/>
  <c r="G84" i="2"/>
  <c r="G85" i="2"/>
  <c r="G86" i="2"/>
  <c r="G87" i="2"/>
  <c r="G88" i="2"/>
  <c r="G89" i="2"/>
  <c r="G80" i="2"/>
  <c r="G71" i="2"/>
  <c r="G72" i="2"/>
  <c r="G73" i="2"/>
  <c r="G74" i="2"/>
  <c r="G75" i="2"/>
  <c r="G76" i="2"/>
  <c r="G77" i="2"/>
  <c r="G78" i="2"/>
  <c r="G79" i="2"/>
  <c r="G70" i="2"/>
  <c r="G61" i="2"/>
  <c r="G62" i="2"/>
  <c r="G63" i="2"/>
  <c r="G64" i="2"/>
  <c r="G65" i="2"/>
  <c r="G66" i="2"/>
  <c r="G67" i="2"/>
  <c r="G68" i="2"/>
  <c r="G69" i="2"/>
  <c r="G60" i="2"/>
  <c r="G51" i="2"/>
  <c r="G52" i="2"/>
  <c r="G53" i="2"/>
  <c r="G54" i="2"/>
  <c r="G55" i="2"/>
  <c r="G56" i="2"/>
  <c r="G57" i="2"/>
  <c r="G58" i="2"/>
  <c r="G59" i="2"/>
  <c r="G50" i="2"/>
  <c r="G41" i="2"/>
  <c r="G42" i="2"/>
  <c r="G43" i="2"/>
  <c r="G44" i="2"/>
  <c r="G45" i="2"/>
  <c r="G46" i="2"/>
  <c r="G47" i="2"/>
  <c r="G48" i="2"/>
  <c r="G49" i="2"/>
  <c r="G40" i="2"/>
  <c r="G31" i="2"/>
  <c r="G32" i="2"/>
  <c r="G33" i="2"/>
  <c r="G34" i="2"/>
  <c r="G35" i="2"/>
  <c r="G36" i="2"/>
  <c r="G37" i="2"/>
  <c r="G38" i="2"/>
  <c r="G39" i="2"/>
  <c r="G30" i="2"/>
  <c r="G29" i="2"/>
  <c r="G28" i="2"/>
  <c r="G27" i="2"/>
  <c r="G23" i="2"/>
  <c r="G24" i="2"/>
  <c r="G25" i="2"/>
  <c r="G26" i="2"/>
  <c r="G22" i="2"/>
  <c r="G13" i="2"/>
  <c r="G14" i="2"/>
  <c r="G15" i="2"/>
  <c r="G16" i="2"/>
  <c r="G17" i="2"/>
  <c r="G18" i="2"/>
  <c r="G19" i="2"/>
  <c r="G20" i="2"/>
  <c r="G21" i="2"/>
  <c r="G12" i="2"/>
  <c r="G3" i="2"/>
  <c r="G4" i="2"/>
  <c r="G5" i="2"/>
  <c r="G6" i="2"/>
  <c r="G7" i="2"/>
  <c r="G8" i="2"/>
  <c r="G9" i="2"/>
  <c r="G10" i="2"/>
  <c r="G11" i="2"/>
  <c r="G2" i="2"/>
  <c r="C135" i="1" l="1"/>
  <c r="AJ135" i="1" s="1"/>
  <c r="E139" i="1"/>
  <c r="C127" i="1"/>
  <c r="C143" i="1"/>
  <c r="E133" i="1"/>
  <c r="E148" i="1"/>
  <c r="C139" i="1"/>
  <c r="C155" i="1"/>
  <c r="E137" i="1"/>
  <c r="E151" i="1"/>
  <c r="C147" i="1"/>
  <c r="E153" i="1"/>
  <c r="C151" i="1"/>
  <c r="E146" i="1"/>
  <c r="C131" i="1"/>
  <c r="E131" i="1"/>
  <c r="AR135" i="1"/>
  <c r="A135" i="1" s="1"/>
  <c r="AN135" i="1"/>
  <c r="AS135" i="1"/>
  <c r="AK135" i="1"/>
  <c r="AI135" i="1"/>
  <c r="AH135" i="1"/>
  <c r="AE135" i="1"/>
  <c r="C128" i="1"/>
  <c r="C132" i="1"/>
  <c r="C136" i="1"/>
  <c r="C140" i="1"/>
  <c r="C144" i="1"/>
  <c r="C148" i="1"/>
  <c r="C152" i="1"/>
  <c r="E128" i="1"/>
  <c r="E127" i="1"/>
  <c r="E135" i="1"/>
  <c r="E149" i="1"/>
  <c r="E142" i="1"/>
  <c r="E155" i="1"/>
  <c r="E147" i="1"/>
  <c r="C126" i="1"/>
  <c r="C130" i="1"/>
  <c r="C134" i="1"/>
  <c r="C138" i="1"/>
  <c r="C142" i="1"/>
  <c r="C146" i="1"/>
  <c r="C150" i="1"/>
  <c r="C154" i="1"/>
  <c r="E129" i="1"/>
  <c r="E132" i="1"/>
  <c r="E126" i="1"/>
  <c r="E136" i="1"/>
  <c r="E141" i="1"/>
  <c r="E144" i="1"/>
  <c r="E150" i="1"/>
  <c r="E140" i="1"/>
  <c r="C129" i="1"/>
  <c r="C133" i="1"/>
  <c r="C137" i="1"/>
  <c r="C141" i="1"/>
  <c r="C145" i="1"/>
  <c r="C149" i="1"/>
  <c r="C153" i="1"/>
  <c r="E130" i="1"/>
  <c r="E134" i="1"/>
  <c r="E145" i="1"/>
  <c r="E138" i="1"/>
  <c r="E154" i="1"/>
  <c r="E143" i="1"/>
  <c r="E152" i="1"/>
  <c r="AC135" i="1" l="1"/>
  <c r="AF135" i="1"/>
  <c r="AQ135" i="1"/>
  <c r="AM135" i="1"/>
  <c r="AL135" i="1"/>
  <c r="AP135" i="1"/>
  <c r="AO135" i="1"/>
  <c r="AT135" i="1"/>
  <c r="AA135" i="1"/>
  <c r="AB135" i="1"/>
  <c r="AD135" i="1"/>
  <c r="AG135" i="1"/>
  <c r="AR149" i="1"/>
  <c r="AP149" i="1"/>
  <c r="AS149" i="1"/>
  <c r="AQ149" i="1"/>
  <c r="AT149" i="1"/>
  <c r="AA149" i="1"/>
  <c r="AF149" i="1"/>
  <c r="AK149" i="1"/>
  <c r="A149" i="1"/>
  <c r="AO149" i="1"/>
  <c r="AE149" i="1"/>
  <c r="AJ149" i="1"/>
  <c r="AL149" i="1"/>
  <c r="AD149" i="1"/>
  <c r="AG149" i="1"/>
  <c r="AH149" i="1"/>
  <c r="AC149" i="1"/>
  <c r="AN149" i="1"/>
  <c r="AI149" i="1"/>
  <c r="AM149" i="1"/>
  <c r="AB149" i="1"/>
  <c r="AR151" i="1"/>
  <c r="A151" i="1" s="1"/>
  <c r="AO151" i="1"/>
  <c r="AS151" i="1"/>
  <c r="AP151" i="1"/>
  <c r="AQ151" i="1"/>
  <c r="AT151" i="1"/>
  <c r="AH151" i="1"/>
  <c r="AE151" i="1"/>
  <c r="AB151" i="1"/>
  <c r="AN151" i="1"/>
  <c r="AL151" i="1"/>
  <c r="AC151" i="1"/>
  <c r="AM151" i="1"/>
  <c r="AJ151" i="1"/>
  <c r="AG151" i="1"/>
  <c r="AI151" i="1"/>
  <c r="AK151" i="1"/>
  <c r="AD151" i="1"/>
  <c r="AA151" i="1"/>
  <c r="AF151" i="1"/>
  <c r="AR155" i="1"/>
  <c r="A155" i="1" s="1"/>
  <c r="AT155" i="1"/>
  <c r="AP155" i="1"/>
  <c r="AQ155" i="1"/>
  <c r="AN155" i="1"/>
  <c r="AH155" i="1"/>
  <c r="AE155" i="1"/>
  <c r="AB155" i="1"/>
  <c r="AO155" i="1"/>
  <c r="AL155" i="1"/>
  <c r="AI155" i="1"/>
  <c r="AF155" i="1"/>
  <c r="AK155" i="1"/>
  <c r="AJ155" i="1"/>
  <c r="AS155" i="1"/>
  <c r="AA155" i="1"/>
  <c r="AC155" i="1"/>
  <c r="AM155" i="1"/>
  <c r="AG155" i="1"/>
  <c r="AD155" i="1"/>
  <c r="AT146" i="1"/>
  <c r="AQ146" i="1"/>
  <c r="AR146" i="1"/>
  <c r="A146" i="1" s="1"/>
  <c r="AN146" i="1"/>
  <c r="AM146" i="1"/>
  <c r="AC146" i="1"/>
  <c r="AH146" i="1"/>
  <c r="AS146" i="1"/>
  <c r="AA146" i="1"/>
  <c r="AB146" i="1"/>
  <c r="AG146" i="1"/>
  <c r="AL146" i="1"/>
  <c r="AO146" i="1"/>
  <c r="AE146" i="1"/>
  <c r="AK146" i="1"/>
  <c r="AP146" i="1"/>
  <c r="AI146" i="1"/>
  <c r="AD146" i="1"/>
  <c r="AF146" i="1"/>
  <c r="AJ146" i="1"/>
  <c r="AT142" i="1"/>
  <c r="AQ142" i="1"/>
  <c r="AR142" i="1"/>
  <c r="A142" i="1" s="1"/>
  <c r="AN142" i="1"/>
  <c r="AO142" i="1"/>
  <c r="AP142" i="1"/>
  <c r="AE142" i="1"/>
  <c r="AF142" i="1"/>
  <c r="AK142" i="1"/>
  <c r="AS142" i="1"/>
  <c r="AI142" i="1"/>
  <c r="AJ142" i="1"/>
  <c r="AL142" i="1"/>
  <c r="AM142" i="1"/>
  <c r="AC142" i="1"/>
  <c r="AD142" i="1"/>
  <c r="AB142" i="1"/>
  <c r="AH142" i="1"/>
  <c r="AA142" i="1"/>
  <c r="AG142" i="1"/>
  <c r="AN140" i="1"/>
  <c r="AT140" i="1"/>
  <c r="AO140" i="1"/>
  <c r="AS140" i="1"/>
  <c r="AC140" i="1"/>
  <c r="AH140" i="1"/>
  <c r="AI140" i="1"/>
  <c r="AJ140" i="1"/>
  <c r="AQ140" i="1"/>
  <c r="AG140" i="1"/>
  <c r="AL140" i="1"/>
  <c r="AM140" i="1"/>
  <c r="AP140" i="1"/>
  <c r="AA140" i="1"/>
  <c r="AR140" i="1"/>
  <c r="A140" i="1" s="1"/>
  <c r="AE140" i="1"/>
  <c r="AK140" i="1"/>
  <c r="AB140" i="1"/>
  <c r="AF140" i="1"/>
  <c r="AD140" i="1"/>
  <c r="AR131" i="1"/>
  <c r="A131" i="1" s="1"/>
  <c r="AN131" i="1"/>
  <c r="AE131" i="1"/>
  <c r="AK131" i="1"/>
  <c r="AC131" i="1"/>
  <c r="AF131" i="1"/>
  <c r="AB131" i="1"/>
  <c r="AO131" i="1"/>
  <c r="AJ131" i="1"/>
  <c r="AM131" i="1"/>
  <c r="AS131" i="1"/>
  <c r="AI131" i="1"/>
  <c r="AT131" i="1"/>
  <c r="AD131" i="1"/>
  <c r="AP131" i="1"/>
  <c r="AA131" i="1"/>
  <c r="AH131" i="1"/>
  <c r="AL131" i="1"/>
  <c r="AG131" i="1"/>
  <c r="AQ131" i="1"/>
  <c r="AR139" i="1"/>
  <c r="A139" i="1" s="1"/>
  <c r="AN139" i="1"/>
  <c r="AS139" i="1"/>
  <c r="AO139" i="1"/>
  <c r="AP139" i="1"/>
  <c r="AC139" i="1"/>
  <c r="AH139" i="1"/>
  <c r="AA139" i="1"/>
  <c r="AB139" i="1"/>
  <c r="AG139" i="1"/>
  <c r="AL139" i="1"/>
  <c r="AE139" i="1"/>
  <c r="AK139" i="1"/>
  <c r="AD139" i="1"/>
  <c r="AT139" i="1"/>
  <c r="AF139" i="1"/>
  <c r="AM139" i="1"/>
  <c r="AQ139" i="1"/>
  <c r="AJ139" i="1"/>
  <c r="AI139" i="1"/>
  <c r="AR133" i="1"/>
  <c r="A133" i="1" s="1"/>
  <c r="AQ133" i="1"/>
  <c r="AS133" i="1"/>
  <c r="AN133" i="1"/>
  <c r="AT133" i="1"/>
  <c r="AL133" i="1"/>
  <c r="AM133" i="1"/>
  <c r="AG133" i="1"/>
  <c r="AP133" i="1"/>
  <c r="AA133" i="1"/>
  <c r="AB133" i="1"/>
  <c r="AC133" i="1"/>
  <c r="AE133" i="1"/>
  <c r="AK133" i="1"/>
  <c r="AI133" i="1"/>
  <c r="AO133" i="1"/>
  <c r="AD133" i="1"/>
  <c r="AF133" i="1"/>
  <c r="AH133" i="1"/>
  <c r="AJ133" i="1"/>
  <c r="AP130" i="1"/>
  <c r="AR130" i="1"/>
  <c r="A130" i="1" s="1"/>
  <c r="AS130" i="1"/>
  <c r="AQ130" i="1"/>
  <c r="AN130" i="1"/>
  <c r="AM130" i="1"/>
  <c r="AC130" i="1"/>
  <c r="AH130" i="1"/>
  <c r="AA130" i="1"/>
  <c r="AB130" i="1"/>
  <c r="AG130" i="1"/>
  <c r="AL130" i="1"/>
  <c r="AT130" i="1"/>
  <c r="AE130" i="1"/>
  <c r="AF130" i="1"/>
  <c r="AK130" i="1"/>
  <c r="AI130" i="1"/>
  <c r="AO130" i="1"/>
  <c r="AJ130" i="1"/>
  <c r="AD130" i="1"/>
  <c r="AR145" i="1"/>
  <c r="A145" i="1" s="1"/>
  <c r="AQ145" i="1"/>
  <c r="AS145" i="1"/>
  <c r="AN145" i="1"/>
  <c r="AO145" i="1"/>
  <c r="AD145" i="1"/>
  <c r="AE145" i="1"/>
  <c r="AF145" i="1"/>
  <c r="AK145" i="1"/>
  <c r="AH145" i="1"/>
  <c r="AI145" i="1"/>
  <c r="AJ145" i="1"/>
  <c r="AM145" i="1"/>
  <c r="AB145" i="1"/>
  <c r="AT145" i="1"/>
  <c r="AL145" i="1"/>
  <c r="AC145" i="1"/>
  <c r="AA145" i="1"/>
  <c r="AP145" i="1"/>
  <c r="AG145" i="1"/>
  <c r="AN126" i="1"/>
  <c r="AL126" i="1"/>
  <c r="AO126" i="1"/>
  <c r="AR126" i="1"/>
  <c r="A126" i="1" s="1"/>
  <c r="AB126" i="1"/>
  <c r="AH126" i="1"/>
  <c r="AF126" i="1"/>
  <c r="AP126" i="1"/>
  <c r="AT126" i="1"/>
  <c r="AJ126" i="1"/>
  <c r="AS126" i="1"/>
  <c r="AM126" i="1"/>
  <c r="AA126" i="1"/>
  <c r="AQ126" i="1"/>
  <c r="AE126" i="1"/>
  <c r="AC126" i="1"/>
  <c r="AK126" i="1"/>
  <c r="AD126" i="1"/>
  <c r="AG126" i="1"/>
  <c r="AI126" i="1"/>
  <c r="AR141" i="1"/>
  <c r="A141" i="1" s="1"/>
  <c r="AT141" i="1"/>
  <c r="AO141" i="1"/>
  <c r="AP141" i="1"/>
  <c r="AQ141" i="1"/>
  <c r="AN141" i="1"/>
  <c r="AA141" i="1"/>
  <c r="AB141" i="1"/>
  <c r="AK141" i="1"/>
  <c r="AH141" i="1"/>
  <c r="AI141" i="1"/>
  <c r="AJ141" i="1"/>
  <c r="AG141" i="1"/>
  <c r="AM141" i="1"/>
  <c r="AD141" i="1"/>
  <c r="AF141" i="1"/>
  <c r="AL141" i="1"/>
  <c r="AC141" i="1"/>
  <c r="AS141" i="1"/>
  <c r="AE141" i="1"/>
  <c r="AT154" i="1"/>
  <c r="AQ154" i="1"/>
  <c r="AR154" i="1"/>
  <c r="A154" i="1" s="1"/>
  <c r="AN154" i="1"/>
  <c r="AO154" i="1"/>
  <c r="AP154" i="1"/>
  <c r="AC154" i="1"/>
  <c r="AD154" i="1"/>
  <c r="AA154" i="1"/>
  <c r="AF154" i="1"/>
  <c r="AS154" i="1"/>
  <c r="AK154" i="1"/>
  <c r="AL154" i="1"/>
  <c r="AI154" i="1"/>
  <c r="AG154" i="1"/>
  <c r="AE154" i="1"/>
  <c r="AB154" i="1"/>
  <c r="AM154" i="1"/>
  <c r="AH154" i="1"/>
  <c r="AJ154" i="1"/>
  <c r="AT138" i="1"/>
  <c r="AN138" i="1"/>
  <c r="AR138" i="1"/>
  <c r="A138" i="1" s="1"/>
  <c r="AO138" i="1"/>
  <c r="AE138" i="1"/>
  <c r="AF138" i="1"/>
  <c r="AK138" i="1"/>
  <c r="AS138" i="1"/>
  <c r="AI138" i="1"/>
  <c r="AJ138" i="1"/>
  <c r="AL138" i="1"/>
  <c r="AM138" i="1"/>
  <c r="AH138" i="1"/>
  <c r="AB138" i="1"/>
  <c r="AD138" i="1"/>
  <c r="AP138" i="1"/>
  <c r="AC138" i="1"/>
  <c r="AA138" i="1"/>
  <c r="AQ138" i="1"/>
  <c r="AG138" i="1"/>
  <c r="AS152" i="1"/>
  <c r="AO152" i="1"/>
  <c r="AP152" i="1"/>
  <c r="AQ152" i="1"/>
  <c r="AE152" i="1"/>
  <c r="AB152" i="1"/>
  <c r="AC152" i="1"/>
  <c r="AN152" i="1"/>
  <c r="AI152" i="1"/>
  <c r="AF152" i="1"/>
  <c r="AG152" i="1"/>
  <c r="AJ152" i="1"/>
  <c r="AA152" i="1"/>
  <c r="AH152" i="1"/>
  <c r="AR152" i="1"/>
  <c r="A152" i="1" s="1"/>
  <c r="AM152" i="1"/>
  <c r="AK152" i="1"/>
  <c r="AD152" i="1"/>
  <c r="AL152" i="1"/>
  <c r="AT152" i="1"/>
  <c r="AS136" i="1"/>
  <c r="AP136" i="1"/>
  <c r="AQ136" i="1"/>
  <c r="AN136" i="1"/>
  <c r="AK136" i="1"/>
  <c r="AA136" i="1"/>
  <c r="AJ136" i="1"/>
  <c r="AO136" i="1"/>
  <c r="AD136" i="1"/>
  <c r="AE136" i="1"/>
  <c r="AF136" i="1"/>
  <c r="AR136" i="1"/>
  <c r="A136" i="1" s="1"/>
  <c r="AC136" i="1"/>
  <c r="AI136" i="1"/>
  <c r="AG136" i="1"/>
  <c r="AM136" i="1"/>
  <c r="AH136" i="1"/>
  <c r="AB136" i="1"/>
  <c r="AT136" i="1"/>
  <c r="AL136" i="1"/>
  <c r="AR143" i="1"/>
  <c r="A143" i="1" s="1"/>
  <c r="AT143" i="1"/>
  <c r="AP143" i="1"/>
  <c r="AQ143" i="1"/>
  <c r="AN143" i="1"/>
  <c r="AO143" i="1"/>
  <c r="AC143" i="1"/>
  <c r="AH143" i="1"/>
  <c r="AI143" i="1"/>
  <c r="AS143" i="1"/>
  <c r="AF143" i="1"/>
  <c r="AK143" i="1"/>
  <c r="AA143" i="1"/>
  <c r="AL143" i="1"/>
  <c r="AE143" i="1"/>
  <c r="AG143" i="1"/>
  <c r="AM143" i="1"/>
  <c r="AD143" i="1"/>
  <c r="AJ143" i="1"/>
  <c r="AB143" i="1"/>
  <c r="AS144" i="1"/>
  <c r="AP144" i="1"/>
  <c r="AQ144" i="1"/>
  <c r="AR144" i="1"/>
  <c r="A144" i="1" s="1"/>
  <c r="AT144" i="1"/>
  <c r="AN144" i="1"/>
  <c r="AK144" i="1"/>
  <c r="AA144" i="1"/>
  <c r="AB144" i="1"/>
  <c r="AO144" i="1"/>
  <c r="AD144" i="1"/>
  <c r="AE144" i="1"/>
  <c r="AF144" i="1"/>
  <c r="AC144" i="1"/>
  <c r="AH144" i="1"/>
  <c r="AI144" i="1"/>
  <c r="AJ144" i="1"/>
  <c r="AL144" i="1"/>
  <c r="AM144" i="1"/>
  <c r="AG144" i="1"/>
  <c r="AC128" i="1"/>
  <c r="AI128" i="1"/>
  <c r="AE128" i="1"/>
  <c r="AF128" i="1"/>
  <c r="AD128" i="1"/>
  <c r="AK128" i="1"/>
  <c r="AB128" i="1"/>
  <c r="AQ128" i="1"/>
  <c r="AP128" i="1"/>
  <c r="AR128" i="1"/>
  <c r="A128" i="1" s="1"/>
  <c r="AG128" i="1"/>
  <c r="AA128" i="1"/>
  <c r="AL128" i="1"/>
  <c r="AN128" i="1"/>
  <c r="AH128" i="1"/>
  <c r="AO128" i="1"/>
  <c r="AJ128" i="1"/>
  <c r="AM128" i="1"/>
  <c r="AT128" i="1"/>
  <c r="AS128" i="1"/>
  <c r="AR129" i="1"/>
  <c r="A129" i="1" s="1"/>
  <c r="AT129" i="1"/>
  <c r="AO129" i="1"/>
  <c r="AP129" i="1"/>
  <c r="AH129" i="1"/>
  <c r="AA129" i="1"/>
  <c r="AJ129" i="1"/>
  <c r="AS129" i="1"/>
  <c r="AD129" i="1"/>
  <c r="AE129" i="1"/>
  <c r="AF129" i="1"/>
  <c r="AK129" i="1"/>
  <c r="AI129" i="1"/>
  <c r="AC129" i="1"/>
  <c r="AG129" i="1"/>
  <c r="AB129" i="1"/>
  <c r="AQ129" i="1"/>
  <c r="AM129" i="1"/>
  <c r="AN129" i="1"/>
  <c r="AL129" i="1"/>
  <c r="AR153" i="1"/>
  <c r="A153" i="1" s="1"/>
  <c r="AQ153" i="1"/>
  <c r="AS153" i="1"/>
  <c r="AN153" i="1"/>
  <c r="AO153" i="1"/>
  <c r="AB153" i="1"/>
  <c r="AC153" i="1"/>
  <c r="AD153" i="1"/>
  <c r="AM153" i="1"/>
  <c r="AF153" i="1"/>
  <c r="AG153" i="1"/>
  <c r="AH153" i="1"/>
  <c r="AT153" i="1"/>
  <c r="AJ153" i="1"/>
  <c r="AL153" i="1"/>
  <c r="AP153" i="1"/>
  <c r="AE153" i="1"/>
  <c r="AA153" i="1"/>
  <c r="AK153" i="1"/>
  <c r="AI153" i="1"/>
  <c r="AR137" i="1"/>
  <c r="A137" i="1" s="1"/>
  <c r="AP137" i="1"/>
  <c r="AS137" i="1"/>
  <c r="AQ137" i="1"/>
  <c r="AT137" i="1"/>
  <c r="AO137" i="1"/>
  <c r="AN137" i="1"/>
  <c r="AD137" i="1"/>
  <c r="AE137" i="1"/>
  <c r="AF137" i="1"/>
  <c r="AG137" i="1"/>
  <c r="AH137" i="1"/>
  <c r="AI137" i="1"/>
  <c r="AJ137" i="1"/>
  <c r="AL137" i="1"/>
  <c r="AM137" i="1"/>
  <c r="AK137" i="1"/>
  <c r="AC137" i="1"/>
  <c r="AA137" i="1"/>
  <c r="AB137" i="1"/>
  <c r="AP150" i="1"/>
  <c r="AR150" i="1"/>
  <c r="A150" i="1" s="1"/>
  <c r="AS150" i="1"/>
  <c r="AQ150" i="1"/>
  <c r="AT150" i="1"/>
  <c r="AO150" i="1"/>
  <c r="AC150" i="1"/>
  <c r="AD150" i="1"/>
  <c r="AA150" i="1"/>
  <c r="AJ150" i="1"/>
  <c r="AN150" i="1"/>
  <c r="AK150" i="1"/>
  <c r="AL150" i="1"/>
  <c r="AI150" i="1"/>
  <c r="AG150" i="1"/>
  <c r="AH150" i="1"/>
  <c r="AE150" i="1"/>
  <c r="AM150" i="1"/>
  <c r="AB150" i="1"/>
  <c r="AF150" i="1"/>
  <c r="AP134" i="1"/>
  <c r="AR134" i="1"/>
  <c r="A134" i="1" s="1"/>
  <c r="AS134" i="1"/>
  <c r="AQ134" i="1"/>
  <c r="AT134" i="1"/>
  <c r="AO134" i="1"/>
  <c r="AN134" i="1"/>
  <c r="AI134" i="1"/>
  <c r="AJ134" i="1"/>
  <c r="AH134" i="1"/>
  <c r="AM134" i="1"/>
  <c r="AC134" i="1"/>
  <c r="AL134" i="1"/>
  <c r="AA134" i="1"/>
  <c r="AB134" i="1"/>
  <c r="AG134" i="1"/>
  <c r="AD134" i="1"/>
  <c r="AK134" i="1"/>
  <c r="AE134" i="1"/>
  <c r="AF134" i="1"/>
  <c r="AN148" i="1"/>
  <c r="AT148" i="1"/>
  <c r="AO148" i="1"/>
  <c r="AR148" i="1"/>
  <c r="A148" i="1" s="1"/>
  <c r="AP148" i="1"/>
  <c r="AK148" i="1"/>
  <c r="AA148" i="1"/>
  <c r="AF148" i="1"/>
  <c r="AS148" i="1"/>
  <c r="AC148" i="1"/>
  <c r="AH148" i="1"/>
  <c r="AI148" i="1"/>
  <c r="AB148" i="1"/>
  <c r="AQ148" i="1"/>
  <c r="AE148" i="1"/>
  <c r="AG148" i="1"/>
  <c r="AM148" i="1"/>
  <c r="AD148" i="1"/>
  <c r="AJ148" i="1"/>
  <c r="AL148" i="1"/>
  <c r="AN132" i="1"/>
  <c r="AT132" i="1"/>
  <c r="AO132" i="1"/>
  <c r="AR132" i="1"/>
  <c r="A132" i="1" s="1"/>
  <c r="AP132" i="1"/>
  <c r="AS132" i="1"/>
  <c r="AK132" i="1"/>
  <c r="AA132" i="1"/>
  <c r="AQ132" i="1"/>
  <c r="AC132" i="1"/>
  <c r="AH132" i="1"/>
  <c r="AB132" i="1"/>
  <c r="AD132" i="1"/>
  <c r="AM132" i="1"/>
  <c r="AL132" i="1"/>
  <c r="AF132" i="1"/>
  <c r="AE132" i="1"/>
  <c r="AG132" i="1"/>
  <c r="AJ132" i="1"/>
  <c r="AI132" i="1"/>
  <c r="AR147" i="1"/>
  <c r="A147" i="1" s="1"/>
  <c r="AT147" i="1"/>
  <c r="AP147" i="1"/>
  <c r="AQ147" i="1"/>
  <c r="AS147" i="1"/>
  <c r="AB147" i="1"/>
  <c r="AG147" i="1"/>
  <c r="AL147" i="1"/>
  <c r="AF147" i="1"/>
  <c r="AD147" i="1"/>
  <c r="AM147" i="1"/>
  <c r="AJ147" i="1"/>
  <c r="AH147" i="1"/>
  <c r="AA147" i="1"/>
  <c r="AN147" i="1"/>
  <c r="AC147" i="1"/>
  <c r="AE147" i="1"/>
  <c r="AK147" i="1"/>
  <c r="AI147" i="1"/>
  <c r="AO147" i="1"/>
  <c r="AR127" i="1"/>
  <c r="A127" i="1" s="1"/>
  <c r="AS127" i="1"/>
  <c r="AO127" i="1"/>
  <c r="AJ127" i="1"/>
  <c r="AG127" i="1"/>
  <c r="AC127" i="1"/>
  <c r="AT127" i="1"/>
  <c r="AP127" i="1"/>
  <c r="AM127" i="1"/>
  <c r="AF127" i="1"/>
  <c r="AB127" i="1"/>
  <c r="AQ127" i="1"/>
  <c r="AI127" i="1"/>
  <c r="AA127" i="1"/>
  <c r="AN127" i="1"/>
  <c r="AH127" i="1"/>
  <c r="AL127" i="1"/>
  <c r="AE127" i="1"/>
  <c r="AK127" i="1"/>
  <c r="AD127" i="1"/>
  <c r="A34" i="2" l="1"/>
  <c r="A36" i="2" s="1"/>
  <c r="D12" i="1" s="1"/>
</calcChain>
</file>

<file path=xl/sharedStrings.xml><?xml version="1.0" encoding="utf-8"?>
<sst xmlns="http://schemas.openxmlformats.org/spreadsheetml/2006/main" count="284" uniqueCount="143">
  <si>
    <t>2017 International Aikido Festival
The 12th International Aikido Tournament</t>
    <phoneticPr fontId="2"/>
  </si>
  <si>
    <t>Group Information</t>
    <phoneticPr fontId="2"/>
  </si>
  <si>
    <t>Name of Group</t>
    <phoneticPr fontId="2"/>
  </si>
  <si>
    <t>Country</t>
    <phoneticPr fontId="2"/>
  </si>
  <si>
    <t>Representative</t>
    <phoneticPr fontId="2"/>
  </si>
  <si>
    <r>
      <t xml:space="preserve">Fee
</t>
    </r>
    <r>
      <rPr>
        <b/>
        <sz val="10"/>
        <rFont val="ＭＳ Ｐゴシック"/>
        <family val="3"/>
        <charset val="128"/>
      </rPr>
      <t>*Automatic Calculation</t>
    </r>
    <phoneticPr fontId="2"/>
  </si>
  <si>
    <t>Entry Information</t>
    <phoneticPr fontId="2"/>
  </si>
  <si>
    <t>Randori Competition</t>
    <phoneticPr fontId="2"/>
  </si>
  <si>
    <t>Tanto Randori Individual Competition for Men（All grades can entry）</t>
    <phoneticPr fontId="2"/>
  </si>
  <si>
    <t>Tanto Randori Individual Competition for Women（All grades can entry）</t>
    <phoneticPr fontId="2"/>
  </si>
  <si>
    <t>No</t>
    <phoneticPr fontId="2"/>
  </si>
  <si>
    <t>First Name</t>
    <phoneticPr fontId="2"/>
  </si>
  <si>
    <t>Last Name</t>
    <phoneticPr fontId="2"/>
  </si>
  <si>
    <t>姓（日本語）</t>
    <rPh sb="0" eb="1">
      <t>セイ</t>
    </rPh>
    <rPh sb="2" eb="5">
      <t>ニホンゴ</t>
    </rPh>
    <phoneticPr fontId="2"/>
  </si>
  <si>
    <t>名（日本語）</t>
    <rPh sb="0" eb="1">
      <t>メイ</t>
    </rPh>
    <rPh sb="2" eb="5">
      <t>ニホンゴ</t>
    </rPh>
    <phoneticPr fontId="2"/>
  </si>
  <si>
    <t>Grade</t>
    <phoneticPr fontId="2"/>
  </si>
  <si>
    <t>Tanto Randori Team Competition for Men（All grades can entry）</t>
    <phoneticPr fontId="2"/>
  </si>
  <si>
    <t>Tanto Randori TeamCompetition for Women（All grades can entry）</t>
    <phoneticPr fontId="2"/>
  </si>
  <si>
    <t>1st</t>
    <phoneticPr fontId="2"/>
  </si>
  <si>
    <t>2nd</t>
    <phoneticPr fontId="2"/>
  </si>
  <si>
    <t>3rd</t>
    <phoneticPr fontId="2"/>
  </si>
  <si>
    <t>Final</t>
    <phoneticPr fontId="2"/>
  </si>
  <si>
    <t>4th</t>
    <phoneticPr fontId="2"/>
  </si>
  <si>
    <t>Tori</t>
    <phoneticPr fontId="2"/>
  </si>
  <si>
    <t>Uke</t>
    <phoneticPr fontId="2"/>
  </si>
  <si>
    <t>－</t>
    <phoneticPr fontId="2"/>
  </si>
  <si>
    <t>Free Style（All sex and grades can entry）</t>
    <phoneticPr fontId="2"/>
  </si>
  <si>
    <t>Spectator/Family only
(Neither player nor referee)</t>
    <phoneticPr fontId="2"/>
  </si>
  <si>
    <t>↓Please Fill in the Blank</t>
    <phoneticPr fontId="2"/>
  </si>
  <si>
    <t>*Yellow columns are going to be filled in automatically.
So you need not to fill in these balnks.</t>
    <phoneticPr fontId="2"/>
  </si>
  <si>
    <t>Party</t>
    <phoneticPr fontId="2"/>
  </si>
  <si>
    <t>Lunch</t>
    <phoneticPr fontId="2"/>
  </si>
  <si>
    <t>Tour</t>
    <phoneticPr fontId="2"/>
  </si>
  <si>
    <t>Name
*Automatic Calculation</t>
    <phoneticPr fontId="2"/>
  </si>
  <si>
    <t>Grade
*Automatic Calculation</t>
    <phoneticPr fontId="2"/>
  </si>
  <si>
    <t>Referee</t>
    <phoneticPr fontId="2"/>
  </si>
  <si>
    <t>Welcome Party
\1,000
Aug.30th</t>
    <phoneticPr fontId="2"/>
  </si>
  <si>
    <t>Lunch
\720
Aug.31st</t>
    <phoneticPr fontId="2"/>
  </si>
  <si>
    <t>Lunch
\720
Sep.1st</t>
    <phoneticPr fontId="2"/>
  </si>
  <si>
    <t>Lunch
\720
Sep.2nd</t>
    <phoneticPr fontId="2"/>
  </si>
  <si>
    <t>Lunch
\720
Sep.3rd</t>
    <phoneticPr fontId="2"/>
  </si>
  <si>
    <t>Ind Comp
Men</t>
    <phoneticPr fontId="7"/>
  </si>
  <si>
    <t>Ind Comp
Women</t>
    <phoneticPr fontId="7"/>
  </si>
  <si>
    <t>Team Comp
Men</t>
    <phoneticPr fontId="7"/>
  </si>
  <si>
    <t>Team Comp
Women</t>
    <phoneticPr fontId="7"/>
  </si>
  <si>
    <t>Junanahon
（Dan）Tori</t>
    <phoneticPr fontId="7"/>
  </si>
  <si>
    <t>Junanahon
（Dan）uke</t>
    <phoneticPr fontId="7"/>
  </si>
  <si>
    <t>Junanahon
（）Tori</t>
    <phoneticPr fontId="7"/>
  </si>
  <si>
    <t>Junanahon
（）Uke</t>
    <phoneticPr fontId="7"/>
  </si>
  <si>
    <t>Dai San
Tori</t>
    <phoneticPr fontId="7"/>
  </si>
  <si>
    <t>Dai San
Uke</t>
    <phoneticPr fontId="7"/>
  </si>
  <si>
    <t>Free
Tori</t>
    <phoneticPr fontId="7"/>
  </si>
  <si>
    <t>Tree
Uke</t>
    <phoneticPr fontId="7"/>
  </si>
  <si>
    <t>Mix
Tori</t>
    <phoneticPr fontId="7"/>
  </si>
  <si>
    <t>Mix
Uke</t>
    <phoneticPr fontId="7"/>
  </si>
  <si>
    <t>Mix
Randori
Men</t>
    <phoneticPr fontId="7"/>
  </si>
  <si>
    <t>Mix
Randori
Women</t>
    <phoneticPr fontId="7"/>
  </si>
  <si>
    <t>Mix
Toshu
Men</t>
    <phoneticPr fontId="7"/>
  </si>
  <si>
    <t>Spec</t>
    <phoneticPr fontId="7"/>
  </si>
  <si>
    <t>Group</t>
    <phoneticPr fontId="2"/>
  </si>
  <si>
    <t>Grade</t>
    <phoneticPr fontId="7"/>
  </si>
  <si>
    <t>Name</t>
    <phoneticPr fontId="7"/>
  </si>
  <si>
    <t>姓名（日本語）</t>
    <rPh sb="0" eb="2">
      <t>セイメイ</t>
    </rPh>
    <rPh sb="3" eb="6">
      <t>ニホンゴ</t>
    </rPh>
    <phoneticPr fontId="7"/>
  </si>
  <si>
    <t>Ind Comp
Men</t>
  </si>
  <si>
    <t>Ind Comp
Women</t>
  </si>
  <si>
    <t>Team Comp
Men</t>
  </si>
  <si>
    <t>Team Comp
Women</t>
  </si>
  <si>
    <t>Junanahon
（Dan）Tori</t>
  </si>
  <si>
    <t>Junanahon
（Dan）uke</t>
  </si>
  <si>
    <t>Junanahon
（）Tori</t>
  </si>
  <si>
    <t>Junanahon
（）Uke</t>
  </si>
  <si>
    <t>Dai San
Tori</t>
  </si>
  <si>
    <t>Dai San
Uke</t>
  </si>
  <si>
    <t>Free
Tori</t>
  </si>
  <si>
    <t>Tree
Uke</t>
  </si>
  <si>
    <t>Mix
Tori</t>
  </si>
  <si>
    <t>Mix
Uke</t>
  </si>
  <si>
    <t>Mix
Randori
Men</t>
  </si>
  <si>
    <t>Mix
Randori
Women</t>
  </si>
  <si>
    <t>Mix
Toshu
Men</t>
  </si>
  <si>
    <t>Spec</t>
  </si>
  <si>
    <t>8th Dan</t>
    <phoneticPr fontId="7"/>
  </si>
  <si>
    <t>7th Dan</t>
    <phoneticPr fontId="7"/>
  </si>
  <si>
    <t>6th Dan</t>
    <phoneticPr fontId="7"/>
  </si>
  <si>
    <t>5th Dan</t>
    <phoneticPr fontId="7"/>
  </si>
  <si>
    <t>4th Dan</t>
    <phoneticPr fontId="7"/>
  </si>
  <si>
    <t>3rd Dan</t>
    <phoneticPr fontId="7"/>
  </si>
  <si>
    <t>2nd Dan</t>
    <phoneticPr fontId="7"/>
  </si>
  <si>
    <t>1st Dan</t>
    <phoneticPr fontId="7"/>
  </si>
  <si>
    <t>1st Kyu</t>
    <phoneticPr fontId="7"/>
  </si>
  <si>
    <t>2nd Kyu</t>
    <phoneticPr fontId="7"/>
  </si>
  <si>
    <t>3rd Kyu</t>
    <phoneticPr fontId="7"/>
  </si>
  <si>
    <t>4th Kyu</t>
    <phoneticPr fontId="7"/>
  </si>
  <si>
    <t>5th Kyu</t>
    <phoneticPr fontId="7"/>
  </si>
  <si>
    <t>6th Kyu</t>
    <phoneticPr fontId="7"/>
  </si>
  <si>
    <t>7th Kyu</t>
    <phoneticPr fontId="7"/>
  </si>
  <si>
    <t>Individual</t>
    <phoneticPr fontId="7"/>
  </si>
  <si>
    <t>Team</t>
    <phoneticPr fontId="7"/>
  </si>
  <si>
    <t>Enbu</t>
    <phoneticPr fontId="7"/>
  </si>
  <si>
    <t>Mixed</t>
    <phoneticPr fontId="7"/>
  </si>
  <si>
    <t>Resistor</t>
    <phoneticPr fontId="7"/>
  </si>
  <si>
    <t>Sum</t>
    <phoneticPr fontId="7"/>
  </si>
  <si>
    <t>５級</t>
    <rPh sb="1" eb="2">
      <t>キュウ</t>
    </rPh>
    <phoneticPr fontId="7"/>
  </si>
  <si>
    <t>４級</t>
    <rPh sb="1" eb="2">
      <t>キュウ</t>
    </rPh>
    <phoneticPr fontId="7"/>
  </si>
  <si>
    <t>３級</t>
    <rPh sb="1" eb="2">
      <t>キュウ</t>
    </rPh>
    <phoneticPr fontId="7"/>
  </si>
  <si>
    <t>６段</t>
    <rPh sb="1" eb="2">
      <t>ダン</t>
    </rPh>
    <phoneticPr fontId="7"/>
  </si>
  <si>
    <t>２級</t>
    <rPh sb="1" eb="2">
      <t>キュウ</t>
    </rPh>
    <phoneticPr fontId="7"/>
  </si>
  <si>
    <t>５段</t>
    <rPh sb="1" eb="2">
      <t>ダン</t>
    </rPh>
    <phoneticPr fontId="7"/>
  </si>
  <si>
    <t>１級</t>
    <rPh sb="1" eb="2">
      <t>キュウ</t>
    </rPh>
    <phoneticPr fontId="7"/>
  </si>
  <si>
    <t>４段</t>
    <rPh sb="1" eb="2">
      <t>ダン</t>
    </rPh>
    <phoneticPr fontId="7"/>
  </si>
  <si>
    <t>初段</t>
    <rPh sb="0" eb="2">
      <t>ショダン</t>
    </rPh>
    <phoneticPr fontId="7"/>
  </si>
  <si>
    <t>３段</t>
    <rPh sb="1" eb="2">
      <t>ダン</t>
    </rPh>
    <phoneticPr fontId="7"/>
  </si>
  <si>
    <t>２段</t>
    <rPh sb="1" eb="2">
      <t>ダン</t>
    </rPh>
    <phoneticPr fontId="7"/>
  </si>
  <si>
    <t>７段</t>
    <rPh sb="1" eb="2">
      <t>ダン</t>
    </rPh>
    <phoneticPr fontId="7"/>
  </si>
  <si>
    <t>８段</t>
    <rPh sb="1" eb="2">
      <t>ダン</t>
    </rPh>
    <phoneticPr fontId="7"/>
  </si>
  <si>
    <t>Email Adress</t>
    <phoneticPr fontId="2"/>
  </si>
  <si>
    <t>17 techniques with tanto for DAN Grade（All sex can entry）</t>
    <phoneticPr fontId="2"/>
  </si>
  <si>
    <t>17 techniques for KYU Grade（All sex can entry）</t>
    <phoneticPr fontId="2"/>
  </si>
  <si>
    <t>Koryu Goshin (Dai San) （All sex and grades can entry）</t>
    <phoneticPr fontId="2"/>
  </si>
  <si>
    <t xml:space="preserve">1st match　Goshin no Kata(Dai San)　8 Sitting Skill（All sex and grades can entry） </t>
    <phoneticPr fontId="2"/>
  </si>
  <si>
    <t xml:space="preserve">2nd match　Goshin no Kata(Dai San)　8 Standing Skill（All sex and grades can entry） </t>
    <phoneticPr fontId="2"/>
  </si>
  <si>
    <r>
      <t>3rd match　</t>
    </r>
    <r>
      <rPr>
        <b/>
        <sz val="11"/>
        <color rgb="FF0070C0"/>
        <rFont val="ＭＳ Ｐゴシック"/>
        <family val="3"/>
        <charset val="128"/>
      </rPr>
      <t>Tanto Randori for Men</t>
    </r>
    <r>
      <rPr>
        <b/>
        <sz val="11"/>
        <color theme="1"/>
        <rFont val="ＭＳ Ｐゴシック"/>
        <family val="3"/>
        <charset val="128"/>
      </rPr>
      <t>（All grades can entry）</t>
    </r>
    <phoneticPr fontId="2"/>
  </si>
  <si>
    <r>
      <t>4th match　</t>
    </r>
    <r>
      <rPr>
        <b/>
        <sz val="11"/>
        <color rgb="FFFF0000"/>
        <rFont val="ＭＳ Ｐゴシック"/>
        <family val="3"/>
        <charset val="128"/>
      </rPr>
      <t>Tanto Randori for Women</t>
    </r>
    <r>
      <rPr>
        <b/>
        <sz val="11"/>
        <color theme="1"/>
        <rFont val="ＭＳ Ｐゴシック"/>
        <family val="3"/>
        <charset val="128"/>
      </rPr>
      <t>（All grades can entry）</t>
    </r>
    <phoneticPr fontId="2"/>
  </si>
  <si>
    <r>
      <t>5th match　</t>
    </r>
    <r>
      <rPr>
        <b/>
        <sz val="11"/>
        <color rgb="FF0070C0"/>
        <rFont val="ＭＳ Ｐゴシック"/>
        <family val="3"/>
        <charset val="128"/>
      </rPr>
      <t>Toshu Randori for Men</t>
    </r>
    <r>
      <rPr>
        <b/>
        <sz val="11"/>
        <color theme="1"/>
        <rFont val="ＭＳ Ｐゴシック"/>
        <family val="3"/>
        <charset val="128"/>
      </rPr>
      <t>（All grades can entry）</t>
    </r>
    <phoneticPr fontId="2"/>
  </si>
  <si>
    <t>Session
Aug.31st</t>
    <phoneticPr fontId="2"/>
  </si>
  <si>
    <t>Entried Competition and so on
※Automatic Calculation (So you need not to fill in these balnks)</t>
    <phoneticPr fontId="2"/>
  </si>
  <si>
    <t>Sex &amp; School Attendance</t>
    <phoneticPr fontId="2"/>
  </si>
  <si>
    <t>Optional Tour
above junior high school
\6,000
elementary school
\3,000
preschool
\0
9/4（月）</t>
    <rPh sb="88" eb="89">
      <t>ゲツ</t>
    </rPh>
    <phoneticPr fontId="2"/>
  </si>
  <si>
    <t>Tour fee</t>
    <phoneticPr fontId="2"/>
  </si>
  <si>
    <t>Room fee</t>
    <phoneticPr fontId="2"/>
  </si>
  <si>
    <t>Embu Competition（*A player can entry up to 2 competitions）</t>
    <phoneticPr fontId="2"/>
  </si>
  <si>
    <t>Kongo Dantaisen (Mixed Team Event) (*A player can entry over 2 competitions)</t>
    <phoneticPr fontId="2"/>
  </si>
  <si>
    <t>Tori (DAN Grade)</t>
    <phoneticPr fontId="2"/>
  </si>
  <si>
    <t>Tori (KYU Grade)</t>
    <phoneticPr fontId="2"/>
  </si>
  <si>
    <t>Uke (All grades can entry)</t>
    <phoneticPr fontId="2"/>
  </si>
  <si>
    <t>Uke (All grades can entry)</t>
    <phoneticPr fontId="2"/>
  </si>
  <si>
    <t>Farewell Party
junior high school and older \5,000
elementary school and younger \0
Sep.3rd</t>
    <phoneticPr fontId="2"/>
  </si>
  <si>
    <t>Sports center : \6,000
Hotel Morinokaze : \8,000
Aug.30th</t>
    <phoneticPr fontId="2"/>
  </si>
  <si>
    <t>Sports center : \6,000
Hotel Morinokaze : \8,000
Aug.31st</t>
    <phoneticPr fontId="2"/>
  </si>
  <si>
    <t>Sports center : \6,000
Hotel Morinokaze : \8,000
Sep.1st</t>
    <phoneticPr fontId="2"/>
  </si>
  <si>
    <t>Sports center : \6,000
Hotel Morinokaze : \8,000
Sep.2nd</t>
    <phoneticPr fontId="2"/>
  </si>
  <si>
    <t>Sports center : \4,200
Hotel Morinokaze : \7,000
*No dinner
Sep.3rd</t>
    <phoneticPr fontId="2"/>
  </si>
  <si>
    <t>Booking of Hotel Rooms (*You can't change hotel after Aug.30th.)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</si>
</sst>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27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1"/>
        <bgColor indexed="2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rgb="FFFFFFCC"/>
        <bgColor indexed="26"/>
      </patternFill>
    </fill>
  </fills>
  <borders count="8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7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1" fillId="0" borderId="0" xfId="1" applyBorder="1" applyAlignment="1">
      <alignment vertical="center" shrinkToFit="1"/>
    </xf>
    <xf numFmtId="0" fontId="5" fillId="2" borderId="10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vertical="center" shrinkToFit="1"/>
    </xf>
    <xf numFmtId="0" fontId="1" fillId="0" borderId="11" xfId="1" applyBorder="1" applyAlignment="1">
      <alignment vertical="center"/>
    </xf>
    <xf numFmtId="0" fontId="5" fillId="2" borderId="12" xfId="1" applyFont="1" applyFill="1" applyBorder="1" applyAlignment="1">
      <alignment horizontal="right" vertical="center"/>
    </xf>
    <xf numFmtId="0" fontId="1" fillId="0" borderId="13" xfId="1" applyBorder="1" applyAlignment="1">
      <alignment vertical="center"/>
    </xf>
    <xf numFmtId="0" fontId="1" fillId="0" borderId="15" xfId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5" fillId="2" borderId="23" xfId="1" applyFont="1" applyFill="1" applyBorder="1" applyAlignment="1">
      <alignment horizontal="right" vertical="center"/>
    </xf>
    <xf numFmtId="0" fontId="5" fillId="2" borderId="24" xfId="1" applyFont="1" applyFill="1" applyBorder="1" applyAlignment="1">
      <alignment horizontal="right" vertical="center"/>
    </xf>
    <xf numFmtId="0" fontId="12" fillId="2" borderId="10" xfId="1" applyFont="1" applyFill="1" applyBorder="1" applyAlignment="1">
      <alignment horizontal="right" vertical="center"/>
    </xf>
    <xf numFmtId="0" fontId="12" fillId="2" borderId="23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right" vertical="center"/>
    </xf>
    <xf numFmtId="0" fontId="12" fillId="7" borderId="4" xfId="1" applyFont="1" applyFill="1" applyBorder="1" applyAlignment="1">
      <alignment vertical="center"/>
    </xf>
    <xf numFmtId="0" fontId="12" fillId="7" borderId="11" xfId="1" applyFont="1" applyFill="1" applyBorder="1" applyAlignment="1">
      <alignment vertical="center" shrinkToFit="1"/>
    </xf>
    <xf numFmtId="0" fontId="12" fillId="7" borderId="1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7" borderId="14" xfId="1" applyFont="1" applyFill="1" applyBorder="1" applyAlignment="1">
      <alignment horizontal="center" vertical="center"/>
    </xf>
    <xf numFmtId="0" fontId="1" fillId="3" borderId="13" xfId="1" applyFill="1" applyBorder="1" applyAlignment="1">
      <alignment vertical="center"/>
    </xf>
    <xf numFmtId="0" fontId="1" fillId="3" borderId="15" xfId="1" applyFill="1" applyBorder="1" applyAlignment="1">
      <alignment vertical="center"/>
    </xf>
    <xf numFmtId="0" fontId="12" fillId="2" borderId="33" xfId="1" applyFont="1" applyFill="1" applyBorder="1" applyAlignment="1">
      <alignment horizontal="right" vertical="center"/>
    </xf>
    <xf numFmtId="0" fontId="12" fillId="2" borderId="19" xfId="1" applyFont="1" applyFill="1" applyBorder="1" applyAlignment="1">
      <alignment horizontal="right" vertical="center"/>
    </xf>
    <xf numFmtId="0" fontId="12" fillId="2" borderId="21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10" borderId="36" xfId="0" applyFill="1" applyBorder="1" applyAlignment="1">
      <alignment horizontal="center" vertical="center" wrapText="1"/>
    </xf>
    <xf numFmtId="0" fontId="16" fillId="0" borderId="0" xfId="1" applyFont="1" applyBorder="1" applyAlignment="1">
      <alignment vertical="center"/>
    </xf>
    <xf numFmtId="0" fontId="16" fillId="0" borderId="53" xfId="1" applyFont="1" applyBorder="1" applyAlignment="1">
      <alignment vertical="center"/>
    </xf>
    <xf numFmtId="0" fontId="0" fillId="10" borderId="60" xfId="0" applyFill="1" applyBorder="1">
      <alignment vertical="center"/>
    </xf>
    <xf numFmtId="0" fontId="0" fillId="10" borderId="61" xfId="0" applyFill="1" applyBorder="1">
      <alignment vertical="center"/>
    </xf>
    <xf numFmtId="0" fontId="0" fillId="10" borderId="59" xfId="0" applyFill="1" applyBorder="1">
      <alignment vertical="center"/>
    </xf>
    <xf numFmtId="0" fontId="0" fillId="11" borderId="34" xfId="0" applyFill="1" applyBorder="1">
      <alignment vertical="center"/>
    </xf>
    <xf numFmtId="0" fontId="0" fillId="11" borderId="44" xfId="0" applyFill="1" applyBorder="1">
      <alignment vertical="center"/>
    </xf>
    <xf numFmtId="0" fontId="0" fillId="11" borderId="40" xfId="0" applyFill="1" applyBorder="1">
      <alignment vertical="center"/>
    </xf>
    <xf numFmtId="0" fontId="0" fillId="11" borderId="36" xfId="0" applyFill="1" applyBorder="1">
      <alignment vertical="center"/>
    </xf>
    <xf numFmtId="0" fontId="0" fillId="11" borderId="36" xfId="0" applyFill="1" applyBorder="1" applyAlignment="1">
      <alignment vertical="center" wrapText="1"/>
    </xf>
    <xf numFmtId="0" fontId="0" fillId="11" borderId="42" xfId="0" applyFill="1" applyBorder="1" applyAlignment="1">
      <alignment vertical="center" wrapText="1"/>
    </xf>
    <xf numFmtId="0" fontId="0" fillId="11" borderId="42" xfId="0" applyFill="1" applyBorder="1">
      <alignment vertical="center"/>
    </xf>
    <xf numFmtId="0" fontId="0" fillId="11" borderId="38" xfId="0" applyFill="1" applyBorder="1">
      <alignment vertical="center"/>
    </xf>
    <xf numFmtId="0" fontId="0" fillId="11" borderId="51" xfId="0" applyFill="1" applyBorder="1">
      <alignment vertical="center"/>
    </xf>
    <xf numFmtId="0" fontId="0" fillId="11" borderId="57" xfId="0" applyFill="1" applyBorder="1">
      <alignment vertical="center"/>
    </xf>
    <xf numFmtId="0" fontId="0" fillId="11" borderId="62" xfId="0" applyFill="1" applyBorder="1">
      <alignment vertical="center"/>
    </xf>
    <xf numFmtId="0" fontId="0" fillId="11" borderId="50" xfId="0" applyFill="1" applyBorder="1">
      <alignment vertical="center"/>
    </xf>
    <xf numFmtId="0" fontId="0" fillId="11" borderId="52" xfId="0" applyFill="1" applyBorder="1">
      <alignment vertical="center"/>
    </xf>
    <xf numFmtId="0" fontId="0" fillId="11" borderId="37" xfId="0" applyFill="1" applyBorder="1">
      <alignment vertical="center"/>
    </xf>
    <xf numFmtId="0" fontId="0" fillId="11" borderId="37" xfId="0" applyFill="1" applyBorder="1" applyAlignment="1">
      <alignment vertical="center" wrapText="1"/>
    </xf>
    <xf numFmtId="0" fontId="0" fillId="11" borderId="58" xfId="0" applyFill="1" applyBorder="1">
      <alignment vertical="center"/>
    </xf>
    <xf numFmtId="0" fontId="1" fillId="0" borderId="4" xfId="1" applyBorder="1" applyAlignment="1" applyProtection="1">
      <alignment vertical="center"/>
    </xf>
    <xf numFmtId="0" fontId="24" fillId="0" borderId="0" xfId="0" applyFont="1">
      <alignment vertical="center"/>
    </xf>
    <xf numFmtId="0" fontId="5" fillId="7" borderId="4" xfId="1" applyFont="1" applyFill="1" applyBorder="1" applyAlignment="1">
      <alignment vertical="center"/>
    </xf>
    <xf numFmtId="0" fontId="1" fillId="3" borderId="4" xfId="1" applyFill="1" applyBorder="1" applyAlignment="1">
      <alignment vertical="center"/>
    </xf>
    <xf numFmtId="0" fontId="1" fillId="3" borderId="4" xfId="1" applyFill="1" applyBorder="1" applyAlignment="1" applyProtection="1">
      <alignment vertical="center"/>
    </xf>
    <xf numFmtId="0" fontId="1" fillId="0" borderId="13" xfId="1" applyBorder="1" applyAlignment="1" applyProtection="1">
      <alignment vertical="center"/>
    </xf>
    <xf numFmtId="0" fontId="1" fillId="3" borderId="13" xfId="1" applyFill="1" applyBorder="1" applyAlignment="1" applyProtection="1">
      <alignment vertical="center"/>
    </xf>
    <xf numFmtId="0" fontId="5" fillId="7" borderId="11" xfId="1" applyFont="1" applyFill="1" applyBorder="1" applyAlignment="1">
      <alignment vertical="center"/>
    </xf>
    <xf numFmtId="0" fontId="1" fillId="3" borderId="11" xfId="1" applyFill="1" applyBorder="1" applyAlignment="1">
      <alignment vertical="center"/>
    </xf>
    <xf numFmtId="0" fontId="1" fillId="3" borderId="11" xfId="1" applyFill="1" applyBorder="1" applyAlignment="1" applyProtection="1">
      <alignment vertical="center"/>
    </xf>
    <xf numFmtId="0" fontId="1" fillId="3" borderId="15" xfId="1" applyFill="1" applyBorder="1" applyAlignment="1" applyProtection="1">
      <alignment vertical="center"/>
    </xf>
    <xf numFmtId="0" fontId="0" fillId="3" borderId="51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36" xfId="0" applyFill="1" applyBorder="1">
      <alignment vertical="center"/>
    </xf>
    <xf numFmtId="0" fontId="0" fillId="11" borderId="40" xfId="0" applyFill="1" applyBorder="1" applyAlignment="1">
      <alignment vertical="center" wrapText="1"/>
    </xf>
    <xf numFmtId="0" fontId="0" fillId="10" borderId="41" xfId="0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right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10" borderId="55" xfId="0" applyFill="1" applyBorder="1" applyAlignment="1">
      <alignment horizontal="right" vertical="center"/>
    </xf>
    <xf numFmtId="0" fontId="0" fillId="11" borderId="69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11" borderId="58" xfId="0" applyFill="1" applyBorder="1" applyAlignment="1">
      <alignment horizontal="center" vertical="center" wrapText="1"/>
    </xf>
    <xf numFmtId="0" fontId="0" fillId="10" borderId="70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 wrapText="1"/>
    </xf>
    <xf numFmtId="0" fontId="0" fillId="10" borderId="70" xfId="0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9" borderId="72" xfId="0" applyFill="1" applyBorder="1" applyAlignment="1">
      <alignment horizontal="center" vertical="center"/>
    </xf>
    <xf numFmtId="0" fontId="0" fillId="9" borderId="73" xfId="0" applyFill="1" applyBorder="1" applyAlignment="1">
      <alignment horizontal="center" vertical="center"/>
    </xf>
    <xf numFmtId="0" fontId="0" fillId="9" borderId="74" xfId="0" applyFill="1" applyBorder="1" applyAlignment="1">
      <alignment horizontal="center" vertical="center"/>
    </xf>
    <xf numFmtId="0" fontId="0" fillId="11" borderId="74" xfId="0" applyFill="1" applyBorder="1">
      <alignment vertical="center"/>
    </xf>
    <xf numFmtId="0" fontId="0" fillId="9" borderId="75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76" xfId="0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 wrapText="1"/>
    </xf>
    <xf numFmtId="0" fontId="0" fillId="11" borderId="51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11" borderId="43" xfId="0" applyFill="1" applyBorder="1" applyAlignment="1">
      <alignment horizontal="center" vertical="center" wrapText="1"/>
    </xf>
    <xf numFmtId="0" fontId="0" fillId="11" borderId="66" xfId="0" applyFill="1" applyBorder="1" applyAlignment="1">
      <alignment horizontal="center" vertical="center" wrapText="1"/>
    </xf>
    <xf numFmtId="0" fontId="0" fillId="11" borderId="67" xfId="0" applyFill="1" applyBorder="1" applyAlignment="1">
      <alignment horizontal="center" vertical="center" wrapText="1"/>
    </xf>
    <xf numFmtId="0" fontId="0" fillId="11" borderId="71" xfId="0" applyFill="1" applyBorder="1" applyAlignment="1">
      <alignment horizontal="center" vertical="center" wrapText="1"/>
    </xf>
    <xf numFmtId="0" fontId="0" fillId="11" borderId="57" xfId="0" applyFill="1" applyBorder="1" applyAlignment="1">
      <alignment horizontal="center" vertical="center" wrapText="1"/>
    </xf>
    <xf numFmtId="0" fontId="0" fillId="10" borderId="46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66" xfId="0" applyFill="1" applyBorder="1" applyAlignment="1">
      <alignment horizontal="center" vertical="center"/>
    </xf>
    <xf numFmtId="0" fontId="4" fillId="13" borderId="16" xfId="1" applyFont="1" applyFill="1" applyBorder="1" applyAlignment="1">
      <alignment horizontal="center" vertical="center"/>
    </xf>
    <xf numFmtId="0" fontId="4" fillId="13" borderId="17" xfId="1" applyFont="1" applyFill="1" applyBorder="1" applyAlignment="1">
      <alignment horizontal="center" vertical="center"/>
    </xf>
    <xf numFmtId="0" fontId="4" fillId="13" borderId="18" xfId="1" applyFont="1" applyFill="1" applyBorder="1" applyAlignment="1">
      <alignment horizontal="center" vertical="center"/>
    </xf>
    <xf numFmtId="0" fontId="13" fillId="6" borderId="30" xfId="1" applyFont="1" applyFill="1" applyBorder="1" applyAlignment="1">
      <alignment horizontal="left" vertical="center"/>
    </xf>
    <xf numFmtId="0" fontId="13" fillId="6" borderId="31" xfId="1" applyFont="1" applyFill="1" applyBorder="1" applyAlignment="1">
      <alignment horizontal="left" vertical="center"/>
    </xf>
    <xf numFmtId="0" fontId="13" fillId="6" borderId="32" xfId="1" applyFont="1" applyFill="1" applyBorder="1" applyAlignment="1">
      <alignment horizontal="left" vertical="center"/>
    </xf>
    <xf numFmtId="0" fontId="12" fillId="2" borderId="19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left" vertical="center"/>
    </xf>
    <xf numFmtId="0" fontId="6" fillId="4" borderId="16" xfId="1" applyFont="1" applyFill="1" applyBorder="1" applyAlignment="1">
      <alignment horizontal="left" vertical="center"/>
    </xf>
    <xf numFmtId="0" fontId="6" fillId="4" borderId="17" xfId="1" applyFont="1" applyFill="1" applyBorder="1" applyAlignment="1">
      <alignment horizontal="left" vertical="center"/>
    </xf>
    <xf numFmtId="0" fontId="6" fillId="4" borderId="18" xfId="1" applyFont="1" applyFill="1" applyBorder="1" applyAlignment="1">
      <alignment horizontal="left" vertical="center"/>
    </xf>
    <xf numFmtId="0" fontId="14" fillId="5" borderId="27" xfId="1" applyFont="1" applyFill="1" applyBorder="1" applyAlignment="1">
      <alignment horizontal="left" vertical="center"/>
    </xf>
    <xf numFmtId="0" fontId="14" fillId="5" borderId="28" xfId="1" applyFont="1" applyFill="1" applyBorder="1" applyAlignment="1">
      <alignment horizontal="left" vertical="center"/>
    </xf>
    <xf numFmtId="0" fontId="14" fillId="5" borderId="29" xfId="1" applyFont="1" applyFill="1" applyBorder="1" applyAlignment="1">
      <alignment horizontal="left" vertical="center"/>
    </xf>
    <xf numFmtId="0" fontId="11" fillId="2" borderId="22" xfId="1" applyFont="1" applyFill="1" applyBorder="1" applyAlignment="1">
      <alignment vertical="center"/>
    </xf>
    <xf numFmtId="0" fontId="11" fillId="2" borderId="8" xfId="1" applyFont="1" applyFill="1" applyBorder="1" applyAlignment="1">
      <alignment vertical="center"/>
    </xf>
    <xf numFmtId="0" fontId="11" fillId="2" borderId="9" xfId="1" applyFont="1" applyFill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/>
    </xf>
    <xf numFmtId="0" fontId="8" fillId="2" borderId="9" xfId="1" applyFont="1" applyFill="1" applyBorder="1" applyAlignment="1">
      <alignment vertical="center"/>
    </xf>
    <xf numFmtId="0" fontId="0" fillId="10" borderId="67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  <xf numFmtId="0" fontId="6" fillId="12" borderId="63" xfId="1" applyFont="1" applyFill="1" applyBorder="1" applyAlignment="1">
      <alignment horizontal="center" vertical="center"/>
    </xf>
    <xf numFmtId="0" fontId="6" fillId="12" borderId="64" xfId="1" applyFont="1" applyFill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/>
    </xf>
    <xf numFmtId="0" fontId="6" fillId="7" borderId="34" xfId="1" applyFont="1" applyFill="1" applyBorder="1" applyAlignment="1">
      <alignment horizontal="center" vertical="center"/>
    </xf>
    <xf numFmtId="0" fontId="12" fillId="6" borderId="30" xfId="1" applyFont="1" applyFill="1" applyBorder="1" applyAlignment="1">
      <alignment horizontal="left" vertical="center"/>
    </xf>
    <xf numFmtId="0" fontId="12" fillId="6" borderId="31" xfId="1" applyFont="1" applyFill="1" applyBorder="1" applyAlignment="1">
      <alignment horizontal="left" vertical="center"/>
    </xf>
    <xf numFmtId="0" fontId="12" fillId="6" borderId="32" xfId="1" applyFont="1" applyFill="1" applyBorder="1" applyAlignment="1">
      <alignment horizontal="left" vertical="center"/>
    </xf>
    <xf numFmtId="0" fontId="13" fillId="6" borderId="25" xfId="1" applyFont="1" applyFill="1" applyBorder="1" applyAlignment="1">
      <alignment horizontal="left" vertical="center"/>
    </xf>
    <xf numFmtId="0" fontId="13" fillId="6" borderId="6" xfId="1" applyFont="1" applyFill="1" applyBorder="1" applyAlignment="1">
      <alignment horizontal="left" vertical="center"/>
    </xf>
    <xf numFmtId="0" fontId="13" fillId="6" borderId="26" xfId="1" applyFont="1" applyFill="1" applyBorder="1" applyAlignment="1">
      <alignment horizontal="left" vertical="center"/>
    </xf>
    <xf numFmtId="0" fontId="10" fillId="0" borderId="65" xfId="1" applyFont="1" applyFill="1" applyBorder="1" applyAlignment="1">
      <alignment horizontal="center" vertical="center"/>
    </xf>
    <xf numFmtId="0" fontId="10" fillId="0" borderId="68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5" xfId="1" applyFont="1" applyFill="1" applyBorder="1" applyAlignment="1">
      <alignment horizontal="center" vertical="center"/>
    </xf>
    <xf numFmtId="0" fontId="6" fillId="9" borderId="38" xfId="1" applyFont="1" applyFill="1" applyBorder="1" applyAlignment="1">
      <alignment horizontal="center" vertical="center" wrapText="1"/>
    </xf>
    <xf numFmtId="0" fontId="6" fillId="9" borderId="34" xfId="1" applyFont="1" applyFill="1" applyBorder="1" applyAlignment="1">
      <alignment horizontal="center" vertical="center"/>
    </xf>
    <xf numFmtId="0" fontId="6" fillId="9" borderId="40" xfId="1" applyFont="1" applyFill="1" applyBorder="1" applyAlignment="1">
      <alignment horizontal="center" vertical="center"/>
    </xf>
    <xf numFmtId="0" fontId="6" fillId="9" borderId="36" xfId="1" applyFont="1" applyFill="1" applyBorder="1" applyAlignment="1">
      <alignment horizontal="center" vertical="center"/>
    </xf>
    <xf numFmtId="42" fontId="10" fillId="9" borderId="34" xfId="1" applyNumberFormat="1" applyFont="1" applyFill="1" applyBorder="1" applyAlignment="1">
      <alignment horizontal="left" vertical="center"/>
    </xf>
    <xf numFmtId="42" fontId="10" fillId="9" borderId="35" xfId="1" applyNumberFormat="1" applyFont="1" applyFill="1" applyBorder="1" applyAlignment="1">
      <alignment horizontal="left" vertical="center"/>
    </xf>
    <xf numFmtId="42" fontId="10" fillId="9" borderId="36" xfId="1" applyNumberFormat="1" applyFont="1" applyFill="1" applyBorder="1" applyAlignment="1">
      <alignment horizontal="left" vertical="center"/>
    </xf>
    <xf numFmtId="42" fontId="10" fillId="9" borderId="37" xfId="1" applyNumberFormat="1" applyFont="1" applyFill="1" applyBorder="1" applyAlignment="1">
      <alignment horizontal="left" vertical="center"/>
    </xf>
    <xf numFmtId="0" fontId="10" fillId="0" borderId="51" xfId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top" wrapText="1"/>
    </xf>
    <xf numFmtId="0" fontId="21" fillId="9" borderId="28" xfId="0" applyFont="1" applyFill="1" applyBorder="1" applyAlignment="1">
      <alignment horizontal="center" vertical="top"/>
    </xf>
    <xf numFmtId="0" fontId="21" fillId="9" borderId="29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top"/>
    </xf>
    <xf numFmtId="0" fontId="21" fillId="9" borderId="0" xfId="0" applyFont="1" applyFill="1" applyBorder="1" applyAlignment="1">
      <alignment horizontal="center" vertical="top"/>
    </xf>
    <xf numFmtId="0" fontId="21" fillId="9" borderId="54" xfId="0" applyFont="1" applyFill="1" applyBorder="1" applyAlignment="1">
      <alignment horizontal="center" vertical="top"/>
    </xf>
    <xf numFmtId="0" fontId="21" fillId="9" borderId="55" xfId="0" applyFont="1" applyFill="1" applyBorder="1" applyAlignment="1">
      <alignment horizontal="center" vertical="top"/>
    </xf>
    <xf numFmtId="0" fontId="21" fillId="9" borderId="53" xfId="0" applyFont="1" applyFill="1" applyBorder="1" applyAlignment="1">
      <alignment horizontal="center" vertical="top"/>
    </xf>
    <xf numFmtId="0" fontId="21" fillId="9" borderId="56" xfId="0" applyFont="1" applyFill="1" applyBorder="1" applyAlignment="1">
      <alignment horizontal="center" vertical="top"/>
    </xf>
    <xf numFmtId="0" fontId="11" fillId="11" borderId="27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9" xfId="0" applyFont="1" applyFill="1" applyBorder="1" applyAlignment="1">
      <alignment horizontal="center" vertical="center" wrapText="1"/>
    </xf>
    <xf numFmtId="0" fontId="11" fillId="11" borderId="55" xfId="0" applyFont="1" applyFill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 wrapText="1"/>
    </xf>
    <xf numFmtId="0" fontId="11" fillId="11" borderId="56" xfId="0" applyFont="1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4" fillId="13" borderId="16" xfId="1" applyFont="1" applyFill="1" applyBorder="1" applyAlignment="1">
      <alignment horizontal="center" vertical="center" wrapText="1"/>
    </xf>
    <xf numFmtId="0" fontId="25" fillId="8" borderId="16" xfId="1" applyFont="1" applyFill="1" applyBorder="1" applyAlignment="1">
      <alignment horizontal="center" vertical="center" wrapText="1"/>
    </xf>
    <xf numFmtId="0" fontId="25" fillId="8" borderId="17" xfId="1" applyFont="1" applyFill="1" applyBorder="1" applyAlignment="1">
      <alignment horizontal="center" vertical="center" wrapText="1"/>
    </xf>
    <xf numFmtId="0" fontId="25" fillId="8" borderId="18" xfId="1" applyFont="1" applyFill="1" applyBorder="1" applyAlignment="1">
      <alignment horizontal="center" vertical="center" wrapText="1"/>
    </xf>
    <xf numFmtId="0" fontId="14" fillId="5" borderId="30" xfId="1" applyFont="1" applyFill="1" applyBorder="1" applyAlignment="1">
      <alignment horizontal="left" vertical="center"/>
    </xf>
    <xf numFmtId="0" fontId="14" fillId="5" borderId="31" xfId="1" applyFont="1" applyFill="1" applyBorder="1" applyAlignment="1">
      <alignment horizontal="left" vertical="center"/>
    </xf>
    <xf numFmtId="0" fontId="14" fillId="5" borderId="32" xfId="1" applyFont="1" applyFill="1" applyBorder="1" applyAlignment="1">
      <alignment horizontal="left" vertical="center"/>
    </xf>
    <xf numFmtId="0" fontId="6" fillId="12" borderId="25" xfId="1" applyFont="1" applyFill="1" applyBorder="1" applyAlignment="1">
      <alignment horizontal="center" vertical="center"/>
    </xf>
    <xf numFmtId="0" fontId="6" fillId="12" borderId="6" xfId="1" applyFont="1" applyFill="1" applyBorder="1" applyAlignment="1">
      <alignment horizontal="center" vertical="center"/>
    </xf>
    <xf numFmtId="0" fontId="6" fillId="12" borderId="19" xfId="1" applyFont="1" applyFill="1" applyBorder="1" applyAlignment="1">
      <alignment horizontal="center" vertical="center"/>
    </xf>
    <xf numFmtId="0" fontId="6" fillId="12" borderId="2" xfId="1" applyFont="1" applyFill="1" applyBorder="1" applyAlignment="1">
      <alignment horizontal="center" vertical="center"/>
    </xf>
    <xf numFmtId="0" fontId="0" fillId="11" borderId="74" xfId="0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0" fontId="0" fillId="11" borderId="45" xfId="0" applyFill="1" applyBorder="1">
      <alignment vertical="center"/>
    </xf>
    <xf numFmtId="0" fontId="0" fillId="11" borderId="39" xfId="0" applyFill="1" applyBorder="1">
      <alignment vertical="center"/>
    </xf>
    <xf numFmtId="0" fontId="0" fillId="11" borderId="41" xfId="0" applyFill="1" applyBorder="1">
      <alignment vertical="center"/>
    </xf>
    <xf numFmtId="0" fontId="0" fillId="11" borderId="65" xfId="0" applyFill="1" applyBorder="1" applyAlignment="1">
      <alignment horizontal="center" vertical="center" wrapText="1"/>
    </xf>
    <xf numFmtId="0" fontId="0" fillId="11" borderId="78" xfId="0" applyFill="1" applyBorder="1" applyAlignment="1">
      <alignment horizontal="center" vertical="center"/>
    </xf>
    <xf numFmtId="0" fontId="0" fillId="11" borderId="79" xfId="0" applyFill="1" applyBorder="1" applyAlignment="1">
      <alignment horizontal="center" vertical="center"/>
    </xf>
    <xf numFmtId="0" fontId="0" fillId="11" borderId="80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1079501</xdr:colOff>
      <xdr:row>112</xdr:row>
      <xdr:rowOff>219388</xdr:rowOff>
    </xdr:from>
    <xdr:to>
      <xdr:col>14</xdr:col>
      <xdr:colOff>592666</xdr:colOff>
      <xdr:row>119</xdr:row>
      <xdr:rowOff>152400</xdr:rowOff>
    </xdr:to>
    <xdr:grpSp>
      <xdr:nvGrpSpPr>
        <xdr:cNvPr id="8" name="グループ化 7"/>
        <xdr:cNvGrpSpPr/>
      </xdr:nvGrpSpPr>
      <xdr:grpSpPr>
        <a:xfrm>
          <a:off x="9044782" y="22519794"/>
          <a:ext cx="6692634" cy="1540356"/>
          <a:chOff x="9059334" y="22687805"/>
          <a:chExt cx="6667499" cy="1552262"/>
        </a:xfrm>
      </xdr:grpSpPr>
      <xdr:pic>
        <xdr:nvPicPr>
          <xdr:cNvPr id="2" name="図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59334" y="22687805"/>
            <a:ext cx="4392083" cy="1552262"/>
          </a:xfrm>
          <a:prstGeom prst="rect">
            <a:avLst/>
          </a:prstGeom>
          <a:ln w="88900" cap="sq" cmpd="thickThin">
            <a:solidFill>
              <a:srgbClr val="000000"/>
            </a:solidFill>
            <a:prstDash val="solid"/>
            <a:miter lim="800000"/>
          </a:ln>
          <a:effectLst>
            <a:innerShdw blurRad="76200">
              <a:srgbClr val="000000"/>
            </a:inn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/>
          <xdr:cNvSpPr/>
        </xdr:nvSpPr>
        <xdr:spPr>
          <a:xfrm>
            <a:off x="11482917" y="23674916"/>
            <a:ext cx="941916" cy="11641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3271499" y="22955248"/>
            <a:ext cx="2455334" cy="878419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100"/>
              <a:t>When</a:t>
            </a:r>
            <a:r>
              <a:rPr kumimoji="1" lang="en-US" altLang="ja-JP" sz="1100" baseline="0"/>
              <a:t> you click a column, "</a:t>
            </a:r>
            <a:r>
              <a:rPr kumimoji="1" lang="ja-JP" altLang="en-US" sz="1100" baseline="0"/>
              <a:t>▼</a:t>
            </a:r>
            <a:r>
              <a:rPr kumimoji="1" lang="en-US" altLang="ja-JP" sz="1100" baseline="0"/>
              <a:t>"symbol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appears on the right.</a:t>
            </a:r>
          </a:p>
          <a:p>
            <a:r>
              <a:rPr kumimoji="1" lang="en-US" altLang="ja-JP" sz="1100" baseline="0"/>
              <a:t>Then please click the symbol, and select the options displayed in the list.</a:t>
            </a:r>
            <a:endParaRPr kumimoji="1" lang="ja-JP" altLang="en-US" sz="1100"/>
          </a:p>
        </xdr:txBody>
      </xdr:sp>
      <xdr:cxnSp macro="">
        <xdr:nvCxnSpPr>
          <xdr:cNvPr id="6" name="直線コネクタ 5"/>
          <xdr:cNvCxnSpPr>
            <a:stCxn id="3" idx="3"/>
            <a:endCxn id="4" idx="1"/>
          </xdr:cNvCxnSpPr>
        </xdr:nvCxnSpPr>
        <xdr:spPr>
          <a:xfrm flipV="1">
            <a:off x="12424833" y="23394458"/>
            <a:ext cx="846666" cy="338667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264584</xdr:colOff>
      <xdr:row>4</xdr:row>
      <xdr:rowOff>95249</xdr:rowOff>
    </xdr:from>
    <xdr:ext cx="5863166" cy="920751"/>
    <xdr:sp macro="" textlink="">
      <xdr:nvSpPr>
        <xdr:cNvPr id="5" name="テキスト ボックス 4"/>
        <xdr:cNvSpPr txBox="1"/>
      </xdr:nvSpPr>
      <xdr:spPr>
        <a:xfrm>
          <a:off x="8244417" y="1471082"/>
          <a:ext cx="5863166" cy="920751"/>
        </a:xfrm>
        <a:prstGeom prst="rect">
          <a:avLst/>
        </a:prstGeom>
        <a:solidFill>
          <a:schemeClr val="bg1">
            <a:lumMod val="95000"/>
          </a:schemeClr>
        </a:solidFill>
        <a:ln w="28575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/>
            <a:t>*The person</a:t>
          </a:r>
          <a:r>
            <a:rPr kumimoji="1" lang="en-US" altLang="ja-JP" sz="1600" baseline="0"/>
            <a:t> who is applied as a player in this sheet is going to be treated as a substitute player of all competitions.</a:t>
          </a:r>
        </a:p>
        <a:p>
          <a:r>
            <a:rPr kumimoji="1" lang="en-US" altLang="ja-JP" sz="1600" baseline="0"/>
            <a:t>So you need not to apply any substitute players in each competition.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k/Downloads/&#12304;&#26085;&#26412;&#29992;&#12305;&#12456;&#12531;&#12488;&#12522;&#12540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Data"/>
    </sheetNames>
    <sheetDataSet>
      <sheetData sheetId="0" refreshError="1"/>
      <sheetData sheetId="1">
        <row r="2">
          <cell r="A2" t="str">
            <v>８段</v>
          </cell>
        </row>
        <row r="3">
          <cell r="A3" t="str">
            <v>７段</v>
          </cell>
        </row>
        <row r="4">
          <cell r="A4" t="str">
            <v>６段</v>
          </cell>
        </row>
        <row r="5">
          <cell r="A5" t="str">
            <v>５段</v>
          </cell>
        </row>
        <row r="6">
          <cell r="A6" t="str">
            <v>４段</v>
          </cell>
        </row>
        <row r="7">
          <cell r="A7" t="str">
            <v>３段</v>
          </cell>
        </row>
        <row r="8">
          <cell r="A8" t="str">
            <v>２段</v>
          </cell>
        </row>
        <row r="9">
          <cell r="A9" t="str">
            <v>初段</v>
          </cell>
        </row>
        <row r="10">
          <cell r="A10" t="str">
            <v>１級</v>
          </cell>
        </row>
        <row r="11">
          <cell r="A11" t="str">
            <v>２級</v>
          </cell>
        </row>
        <row r="12">
          <cell r="A12" t="str">
            <v>３級</v>
          </cell>
        </row>
        <row r="13">
          <cell r="A13" t="str">
            <v>４級</v>
          </cell>
        </row>
        <row r="14">
          <cell r="A14" t="str">
            <v>５級</v>
          </cell>
        </row>
        <row r="15">
          <cell r="A15" t="str">
            <v>６級</v>
          </cell>
        </row>
        <row r="16">
          <cell r="A16" t="str">
            <v>７級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6"/>
  <sheetViews>
    <sheetView tabSelected="1" zoomScale="80" zoomScaleNormal="80" workbookViewId="0">
      <selection activeCell="B2" sqref="B2:M2"/>
    </sheetView>
  </sheetViews>
  <sheetFormatPr defaultRowHeight="13.5" x14ac:dyDescent="0.15"/>
  <cols>
    <col min="1" max="1" width="5.5" customWidth="1"/>
    <col min="2" max="2" width="9.25" customWidth="1"/>
    <col min="3" max="3" width="18.25" customWidth="1"/>
    <col min="4" max="4" width="19.375" customWidth="1"/>
    <col min="5" max="5" width="12.125" bestFit="1" customWidth="1"/>
    <col min="6" max="6" width="28.125" customWidth="1"/>
    <col min="7" max="7" width="11.875" bestFit="1" customWidth="1"/>
    <col min="8" max="8" width="17.5" customWidth="1"/>
    <col min="9" max="9" width="13.875" bestFit="1" customWidth="1"/>
    <col min="10" max="10" width="16.625" customWidth="1"/>
    <col min="11" max="12" width="12.125" bestFit="1" customWidth="1"/>
    <col min="13" max="13" width="10.875" bestFit="1" customWidth="1"/>
    <col min="14" max="14" width="10.875" customWidth="1"/>
    <col min="15" max="15" width="21" customWidth="1"/>
    <col min="16" max="16" width="21" hidden="1" customWidth="1"/>
    <col min="17" max="17" width="34.625" customWidth="1"/>
    <col min="18" max="18" width="10.875" hidden="1" customWidth="1"/>
    <col min="19" max="19" width="34.625" customWidth="1"/>
    <col min="20" max="20" width="10.875" hidden="1" customWidth="1"/>
    <col min="21" max="21" width="34.625" customWidth="1"/>
    <col min="22" max="22" width="10.875" hidden="1" customWidth="1"/>
    <col min="23" max="23" width="34.625" customWidth="1"/>
    <col min="24" max="24" width="10.875" hidden="1" customWidth="1"/>
    <col min="25" max="25" width="34.625" customWidth="1"/>
    <col min="26" max="26" width="9" hidden="1" customWidth="1"/>
    <col min="28" max="28" width="10.125" customWidth="1"/>
    <col min="29" max="29" width="11.375" customWidth="1"/>
    <col min="30" max="33" width="9.125" bestFit="1" customWidth="1"/>
    <col min="34" max="35" width="9" bestFit="1" customWidth="1"/>
    <col min="36" max="37" width="7.125" bestFit="1" customWidth="1"/>
    <col min="38" max="39" width="5.25" bestFit="1" customWidth="1"/>
    <col min="40" max="42" width="7.125" bestFit="1" customWidth="1"/>
    <col min="43" max="43" width="5.25" bestFit="1" customWidth="1"/>
  </cols>
  <sheetData>
    <row r="1" spans="1:24" ht="14.25" thickBot="1" x14ac:dyDescent="0.2"/>
    <row r="2" spans="1:24" ht="60.75" customHeight="1" thickBot="1" x14ac:dyDescent="0.2">
      <c r="A2" s="1"/>
      <c r="B2" s="208" t="s"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18.75" x14ac:dyDescent="0.15">
      <c r="A3" s="2"/>
      <c r="B3" s="3"/>
      <c r="C3" s="3"/>
      <c r="D3" s="3"/>
      <c r="E3" s="3"/>
      <c r="F3" s="3"/>
      <c r="G3" s="1"/>
      <c r="H3" s="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ht="14.25" thickBot="1" x14ac:dyDescent="0.2">
      <c r="A4" s="1"/>
      <c r="B4" s="44"/>
      <c r="C4" s="44"/>
      <c r="D4" s="44"/>
      <c r="E4" s="44"/>
      <c r="F4" s="44"/>
      <c r="G4" s="44"/>
      <c r="H4" s="43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ht="18" thickBot="1" x14ac:dyDescent="0.2">
      <c r="A5" s="1"/>
      <c r="B5" s="137" t="s">
        <v>1</v>
      </c>
      <c r="C5" s="138"/>
      <c r="D5" s="138"/>
      <c r="E5" s="138"/>
      <c r="F5" s="138"/>
      <c r="G5" s="139"/>
      <c r="H5" s="97"/>
      <c r="I5" s="97"/>
      <c r="J5" s="97"/>
      <c r="K5" s="97"/>
      <c r="L5" s="97"/>
      <c r="M5" s="97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7.649999999999999" customHeight="1" x14ac:dyDescent="0.15">
      <c r="A6" s="1"/>
      <c r="B6" s="214" t="s">
        <v>2</v>
      </c>
      <c r="C6" s="215"/>
      <c r="D6" s="184"/>
      <c r="E6" s="184"/>
      <c r="F6" s="184"/>
      <c r="G6" s="185"/>
      <c r="H6" s="93"/>
      <c r="I6" s="83"/>
      <c r="J6" s="94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ht="17.649999999999999" customHeight="1" x14ac:dyDescent="0.15">
      <c r="A7" s="1"/>
      <c r="B7" s="216" t="s">
        <v>3</v>
      </c>
      <c r="C7" s="217"/>
      <c r="D7" s="186"/>
      <c r="E7" s="186"/>
      <c r="F7" s="186"/>
      <c r="G7" s="187"/>
      <c r="H7" s="93"/>
      <c r="I7" s="84"/>
      <c r="J7" s="95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7.25" x14ac:dyDescent="0.15">
      <c r="A8" s="1"/>
      <c r="B8" s="216" t="s">
        <v>4</v>
      </c>
      <c r="C8" s="217"/>
      <c r="D8" s="186"/>
      <c r="E8" s="186"/>
      <c r="F8" s="186"/>
      <c r="G8" s="187"/>
      <c r="H8" s="96"/>
      <c r="I8" s="84"/>
      <c r="J8" s="95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7.25" customHeight="1" x14ac:dyDescent="0.15">
      <c r="A9" s="1"/>
      <c r="B9" s="162" t="s">
        <v>115</v>
      </c>
      <c r="C9" s="163"/>
      <c r="D9" s="172"/>
      <c r="E9" s="172"/>
      <c r="F9" s="172"/>
      <c r="G9" s="173"/>
      <c r="H9" s="96"/>
      <c r="I9" s="84"/>
      <c r="J9" s="95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7.25" x14ac:dyDescent="0.15">
      <c r="A10" s="1"/>
      <c r="B10" s="164"/>
      <c r="C10" s="165"/>
      <c r="D10" s="174"/>
      <c r="E10" s="174"/>
      <c r="F10" s="174"/>
      <c r="G10" s="175"/>
      <c r="H10" s="96"/>
      <c r="I10" s="84"/>
      <c r="J10" s="95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20.25" customHeight="1" x14ac:dyDescent="0.15">
      <c r="A11" s="1"/>
      <c r="B11" s="164"/>
      <c r="C11" s="165"/>
      <c r="D11" s="174"/>
      <c r="E11" s="174"/>
      <c r="F11" s="174"/>
      <c r="G11" s="175"/>
      <c r="H11" s="96"/>
      <c r="I11" s="84"/>
      <c r="J11" s="95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20.25" customHeight="1" x14ac:dyDescent="0.15">
      <c r="A12" s="1"/>
      <c r="B12" s="176" t="s">
        <v>5</v>
      </c>
      <c r="C12" s="177"/>
      <c r="D12" s="180">
        <f>Data!A36+SUM(I156:O156)+Q156+S156+U156+W156+Y156</f>
        <v>0</v>
      </c>
      <c r="E12" s="180"/>
      <c r="F12" s="180"/>
      <c r="G12" s="181"/>
      <c r="H12" s="96"/>
      <c r="I12" s="84"/>
      <c r="J12" s="95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20.25" customHeight="1" thickBot="1" x14ac:dyDescent="0.2">
      <c r="A13" s="1"/>
      <c r="B13" s="178"/>
      <c r="C13" s="179"/>
      <c r="D13" s="182"/>
      <c r="E13" s="182"/>
      <c r="F13" s="182"/>
      <c r="G13" s="183"/>
      <c r="H13" s="96"/>
      <c r="I13" s="95"/>
      <c r="J13" s="95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4.25" thickBot="1" x14ac:dyDescent="0.2"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4" ht="30" customHeight="1" thickBot="1" x14ac:dyDescent="0.2">
      <c r="A15" s="1"/>
      <c r="B15" s="137" t="s">
        <v>6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9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4" ht="30" customHeight="1" thickBot="1" x14ac:dyDescent="0.2">
      <c r="A16" s="1"/>
      <c r="B16" s="148" t="s">
        <v>7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2:24" x14ac:dyDescent="0.15">
      <c r="B17" s="157" t="s">
        <v>8</v>
      </c>
      <c r="C17" s="158"/>
      <c r="D17" s="158"/>
      <c r="E17" s="158"/>
      <c r="F17" s="158"/>
      <c r="G17" s="159"/>
      <c r="H17" s="154" t="s">
        <v>9</v>
      </c>
      <c r="I17" s="155"/>
      <c r="J17" s="155"/>
      <c r="K17" s="155"/>
      <c r="L17" s="155"/>
      <c r="M17" s="156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2:24" x14ac:dyDescent="0.15">
      <c r="B18" s="11" t="s">
        <v>10</v>
      </c>
      <c r="C18" s="7" t="s">
        <v>11</v>
      </c>
      <c r="D18" s="7" t="s">
        <v>12</v>
      </c>
      <c r="E18" s="66"/>
      <c r="F18" s="66"/>
      <c r="G18" s="12" t="s">
        <v>15</v>
      </c>
      <c r="H18" s="20" t="s">
        <v>10</v>
      </c>
      <c r="I18" s="7" t="s">
        <v>11</v>
      </c>
      <c r="J18" s="7" t="s">
        <v>12</v>
      </c>
      <c r="K18" s="66"/>
      <c r="L18" s="66"/>
      <c r="M18" s="12" t="s">
        <v>15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2:24" x14ac:dyDescent="0.15">
      <c r="B19" s="11">
        <v>1</v>
      </c>
      <c r="C19" s="4"/>
      <c r="D19" s="4"/>
      <c r="E19" s="67"/>
      <c r="F19" s="67"/>
      <c r="G19" s="13"/>
      <c r="H19" s="20">
        <v>1</v>
      </c>
      <c r="I19" s="4"/>
      <c r="J19" s="4"/>
      <c r="K19" s="67"/>
      <c r="L19" s="67"/>
      <c r="M19" s="13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2:24" x14ac:dyDescent="0.15">
      <c r="B20" s="11">
        <v>2</v>
      </c>
      <c r="C20" s="64"/>
      <c r="D20" s="64"/>
      <c r="E20" s="68"/>
      <c r="F20" s="68"/>
      <c r="G20" s="13"/>
      <c r="H20" s="20">
        <v>2</v>
      </c>
      <c r="I20" s="64"/>
      <c r="J20" s="64"/>
      <c r="K20" s="68"/>
      <c r="L20" s="68"/>
      <c r="M20" s="13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2:24" x14ac:dyDescent="0.15">
      <c r="B21" s="11">
        <v>3</v>
      </c>
      <c r="C21" s="64"/>
      <c r="D21" s="64"/>
      <c r="E21" s="68"/>
      <c r="F21" s="68"/>
      <c r="G21" s="13"/>
      <c r="H21" s="20">
        <v>3</v>
      </c>
      <c r="I21" s="64"/>
      <c r="J21" s="64"/>
      <c r="K21" s="68"/>
      <c r="L21" s="68"/>
      <c r="M21" s="13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2:24" x14ac:dyDescent="0.15">
      <c r="B22" s="11">
        <v>4</v>
      </c>
      <c r="C22" s="64"/>
      <c r="D22" s="64"/>
      <c r="E22" s="68"/>
      <c r="F22" s="68"/>
      <c r="G22" s="13"/>
      <c r="H22" s="20">
        <v>4</v>
      </c>
      <c r="I22" s="64"/>
      <c r="J22" s="64"/>
      <c r="K22" s="68"/>
      <c r="L22" s="68"/>
      <c r="M22" s="13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2:24" x14ac:dyDescent="0.15">
      <c r="B23" s="11">
        <v>5</v>
      </c>
      <c r="C23" s="64"/>
      <c r="D23" s="64"/>
      <c r="E23" s="68"/>
      <c r="F23" s="68"/>
      <c r="G23" s="13"/>
      <c r="H23" s="20">
        <v>5</v>
      </c>
      <c r="I23" s="64"/>
      <c r="J23" s="64"/>
      <c r="K23" s="68"/>
      <c r="L23" s="68"/>
      <c r="M23" s="13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2:24" x14ac:dyDescent="0.15">
      <c r="B24" s="11">
        <v>6</v>
      </c>
      <c r="C24" s="64"/>
      <c r="D24" s="64"/>
      <c r="E24" s="68"/>
      <c r="F24" s="68"/>
      <c r="G24" s="13"/>
      <c r="H24" s="20">
        <v>6</v>
      </c>
      <c r="I24" s="64"/>
      <c r="J24" s="64"/>
      <c r="K24" s="68"/>
      <c r="L24" s="68"/>
      <c r="M24" s="13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4" x14ac:dyDescent="0.15">
      <c r="B25" s="11">
        <v>7</v>
      </c>
      <c r="C25" s="64"/>
      <c r="D25" s="64"/>
      <c r="E25" s="68"/>
      <c r="F25" s="68"/>
      <c r="G25" s="13"/>
      <c r="H25" s="20">
        <v>7</v>
      </c>
      <c r="I25" s="64"/>
      <c r="J25" s="64"/>
      <c r="K25" s="68"/>
      <c r="L25" s="68"/>
      <c r="M25" s="13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2:24" x14ac:dyDescent="0.15">
      <c r="B26" s="11">
        <v>8</v>
      </c>
      <c r="C26" s="4"/>
      <c r="D26" s="4"/>
      <c r="E26" s="67"/>
      <c r="F26" s="67"/>
      <c r="G26" s="13"/>
      <c r="H26" s="20">
        <v>8</v>
      </c>
      <c r="I26" s="4"/>
      <c r="J26" s="4"/>
      <c r="K26" s="67"/>
      <c r="L26" s="67"/>
      <c r="M26" s="13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2:24" x14ac:dyDescent="0.15">
      <c r="B27" s="11">
        <v>9</v>
      </c>
      <c r="C27" s="4"/>
      <c r="D27" s="4"/>
      <c r="E27" s="67"/>
      <c r="F27" s="67"/>
      <c r="G27" s="13"/>
      <c r="H27" s="20">
        <v>9</v>
      </c>
      <c r="I27" s="4"/>
      <c r="J27" s="4"/>
      <c r="K27" s="67"/>
      <c r="L27" s="67"/>
      <c r="M27" s="13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2:24" ht="14.25" thickBot="1" x14ac:dyDescent="0.2">
      <c r="B28" s="14">
        <v>10</v>
      </c>
      <c r="C28" s="15"/>
      <c r="D28" s="15"/>
      <c r="E28" s="35"/>
      <c r="F28" s="35"/>
      <c r="G28" s="16"/>
      <c r="H28" s="21">
        <v>10</v>
      </c>
      <c r="I28" s="15"/>
      <c r="J28" s="15"/>
      <c r="K28" s="35"/>
      <c r="L28" s="35"/>
      <c r="M28" s="16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2:24" x14ac:dyDescent="0.15">
      <c r="B29" s="157" t="s">
        <v>16</v>
      </c>
      <c r="C29" s="158"/>
      <c r="D29" s="158"/>
      <c r="E29" s="158"/>
      <c r="F29" s="158"/>
      <c r="G29" s="159"/>
      <c r="H29" s="154" t="s">
        <v>17</v>
      </c>
      <c r="I29" s="155"/>
      <c r="J29" s="155"/>
      <c r="K29" s="155"/>
      <c r="L29" s="155"/>
      <c r="M29" s="156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spans="2:24" x14ac:dyDescent="0.15">
      <c r="B30" s="11" t="s">
        <v>10</v>
      </c>
      <c r="C30" s="7" t="s">
        <v>11</v>
      </c>
      <c r="D30" s="7" t="s">
        <v>12</v>
      </c>
      <c r="E30" s="66"/>
      <c r="F30" s="66"/>
      <c r="G30" s="12" t="s">
        <v>15</v>
      </c>
      <c r="H30" s="20" t="s">
        <v>10</v>
      </c>
      <c r="I30" s="7" t="s">
        <v>11</v>
      </c>
      <c r="J30" s="7" t="s">
        <v>12</v>
      </c>
      <c r="K30" s="66"/>
      <c r="L30" s="66"/>
      <c r="M30" s="12" t="s">
        <v>15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2:24" x14ac:dyDescent="0.15">
      <c r="B31" s="11" t="s">
        <v>18</v>
      </c>
      <c r="C31" s="4"/>
      <c r="D31" s="4"/>
      <c r="E31" s="67"/>
      <c r="F31" s="67"/>
      <c r="G31" s="13"/>
      <c r="H31" s="20" t="s">
        <v>18</v>
      </c>
      <c r="I31" s="4"/>
      <c r="J31" s="4"/>
      <c r="K31" s="67"/>
      <c r="L31" s="67"/>
      <c r="M31" s="13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2:24" x14ac:dyDescent="0.15">
      <c r="B32" s="11" t="s">
        <v>19</v>
      </c>
      <c r="C32" s="64"/>
      <c r="D32" s="64"/>
      <c r="E32" s="68"/>
      <c r="F32" s="68"/>
      <c r="G32" s="13"/>
      <c r="H32" s="20" t="s">
        <v>19</v>
      </c>
      <c r="I32" s="64"/>
      <c r="J32" s="64"/>
      <c r="K32" s="68"/>
      <c r="L32" s="68"/>
      <c r="M32" s="13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2:24" ht="14.25" thickBot="1" x14ac:dyDescent="0.2">
      <c r="B33" s="11" t="s">
        <v>20</v>
      </c>
      <c r="C33" s="64"/>
      <c r="D33" s="64"/>
      <c r="E33" s="68"/>
      <c r="F33" s="68"/>
      <c r="G33" s="13"/>
      <c r="H33" s="21" t="s">
        <v>21</v>
      </c>
      <c r="I33" s="69"/>
      <c r="J33" s="69"/>
      <c r="K33" s="70"/>
      <c r="L33" s="70"/>
      <c r="M33" s="16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2:24" x14ac:dyDescent="0.15">
      <c r="B34" s="11" t="s">
        <v>22</v>
      </c>
      <c r="C34" s="64"/>
      <c r="D34" s="64"/>
      <c r="E34" s="68"/>
      <c r="F34" s="68"/>
      <c r="G34" s="13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2:24" ht="14.25" thickBot="1" x14ac:dyDescent="0.2">
      <c r="B35" s="14" t="s">
        <v>21</v>
      </c>
      <c r="C35" s="69"/>
      <c r="D35" s="69"/>
      <c r="E35" s="70"/>
      <c r="F35" s="70"/>
      <c r="G35" s="16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2:24" ht="30" customHeight="1" thickBot="1" x14ac:dyDescent="0.2">
      <c r="B36" s="151" t="s">
        <v>130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3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2:24" ht="20.100000000000001" customHeight="1" x14ac:dyDescent="0.15">
      <c r="B37" s="140" t="s">
        <v>116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2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</row>
    <row r="38" spans="2:24" x14ac:dyDescent="0.15">
      <c r="B38" s="143" t="s">
        <v>132</v>
      </c>
      <c r="C38" s="144"/>
      <c r="D38" s="144"/>
      <c r="E38" s="144"/>
      <c r="F38" s="144"/>
      <c r="G38" s="145"/>
      <c r="H38" s="146" t="s">
        <v>134</v>
      </c>
      <c r="I38" s="144"/>
      <c r="J38" s="144"/>
      <c r="K38" s="144"/>
      <c r="L38" s="144"/>
      <c r="M38" s="147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</row>
    <row r="39" spans="2:24" x14ac:dyDescent="0.15">
      <c r="B39" s="11" t="s">
        <v>10</v>
      </c>
      <c r="C39" s="7" t="s">
        <v>11</v>
      </c>
      <c r="D39" s="7" t="s">
        <v>12</v>
      </c>
      <c r="E39" s="66"/>
      <c r="F39" s="66"/>
      <c r="G39" s="12" t="s">
        <v>15</v>
      </c>
      <c r="H39" s="9"/>
      <c r="I39" s="7" t="s">
        <v>11</v>
      </c>
      <c r="J39" s="7" t="s">
        <v>12</v>
      </c>
      <c r="K39" s="66"/>
      <c r="L39" s="66"/>
      <c r="M39" s="12" t="s">
        <v>15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2:24" x14ac:dyDescent="0.15">
      <c r="B40" s="11">
        <v>1</v>
      </c>
      <c r="C40" s="4"/>
      <c r="D40" s="4"/>
      <c r="E40" s="67"/>
      <c r="F40" s="67"/>
      <c r="G40" s="13"/>
      <c r="H40" s="8" t="s">
        <v>25</v>
      </c>
      <c r="I40" s="4"/>
      <c r="J40" s="4"/>
      <c r="K40" s="67"/>
      <c r="L40" s="67"/>
      <c r="M40" s="13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2:24" x14ac:dyDescent="0.15">
      <c r="B41" s="11">
        <v>2</v>
      </c>
      <c r="C41" s="64"/>
      <c r="D41" s="64"/>
      <c r="E41" s="68"/>
      <c r="F41" s="68"/>
      <c r="G41" s="13"/>
      <c r="H41" s="8" t="s">
        <v>25</v>
      </c>
      <c r="I41" s="64"/>
      <c r="J41" s="64"/>
      <c r="K41" s="68"/>
      <c r="L41" s="68"/>
      <c r="M41" s="13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2:24" x14ac:dyDescent="0.15">
      <c r="B42" s="11">
        <v>3</v>
      </c>
      <c r="C42" s="64"/>
      <c r="D42" s="64"/>
      <c r="E42" s="68"/>
      <c r="F42" s="68"/>
      <c r="G42" s="13"/>
      <c r="H42" s="8" t="s">
        <v>25</v>
      </c>
      <c r="I42" s="64"/>
      <c r="J42" s="64"/>
      <c r="K42" s="68"/>
      <c r="L42" s="68"/>
      <c r="M42" s="13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2:24" x14ac:dyDescent="0.15">
      <c r="B43" s="11">
        <v>4</v>
      </c>
      <c r="C43" s="64"/>
      <c r="D43" s="64"/>
      <c r="E43" s="68"/>
      <c r="F43" s="68"/>
      <c r="G43" s="13"/>
      <c r="H43" s="8" t="s">
        <v>25</v>
      </c>
      <c r="I43" s="64"/>
      <c r="J43" s="64"/>
      <c r="K43" s="68"/>
      <c r="L43" s="68"/>
      <c r="M43" s="1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2:24" x14ac:dyDescent="0.15">
      <c r="B44" s="11">
        <v>5</v>
      </c>
      <c r="C44" s="64"/>
      <c r="D44" s="64"/>
      <c r="E44" s="68"/>
      <c r="F44" s="68"/>
      <c r="G44" s="13"/>
      <c r="H44" s="8" t="s">
        <v>25</v>
      </c>
      <c r="I44" s="64"/>
      <c r="J44" s="64"/>
      <c r="K44" s="68"/>
      <c r="L44" s="68"/>
      <c r="M44" s="1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24" x14ac:dyDescent="0.15">
      <c r="B45" s="11">
        <v>6</v>
      </c>
      <c r="C45" s="64"/>
      <c r="D45" s="64"/>
      <c r="E45" s="68"/>
      <c r="F45" s="68"/>
      <c r="G45" s="13"/>
      <c r="H45" s="8" t="s">
        <v>25</v>
      </c>
      <c r="I45" s="64"/>
      <c r="J45" s="64"/>
      <c r="K45" s="68"/>
      <c r="L45" s="68"/>
      <c r="M45" s="1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24" x14ac:dyDescent="0.15">
      <c r="B46" s="11">
        <v>7</v>
      </c>
      <c r="C46" s="64"/>
      <c r="D46" s="64"/>
      <c r="E46" s="68"/>
      <c r="F46" s="68"/>
      <c r="G46" s="13"/>
      <c r="H46" s="8" t="s">
        <v>25</v>
      </c>
      <c r="I46" s="64"/>
      <c r="J46" s="64"/>
      <c r="K46" s="68"/>
      <c r="L46" s="68"/>
      <c r="M46" s="1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x14ac:dyDescent="0.15">
      <c r="B47" s="11">
        <v>8</v>
      </c>
      <c r="C47" s="4"/>
      <c r="D47" s="4"/>
      <c r="E47" s="67"/>
      <c r="F47" s="67"/>
      <c r="G47" s="13"/>
      <c r="H47" s="8" t="s">
        <v>25</v>
      </c>
      <c r="I47" s="4"/>
      <c r="J47" s="4"/>
      <c r="K47" s="67"/>
      <c r="L47" s="67"/>
      <c r="M47" s="1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2:24" x14ac:dyDescent="0.15">
      <c r="B48" s="11">
        <v>9</v>
      </c>
      <c r="C48" s="4"/>
      <c r="D48" s="4"/>
      <c r="E48" s="67"/>
      <c r="F48" s="67"/>
      <c r="G48" s="13"/>
      <c r="H48" s="8" t="s">
        <v>25</v>
      </c>
      <c r="I48" s="4"/>
      <c r="J48" s="4"/>
      <c r="K48" s="67"/>
      <c r="L48" s="67"/>
      <c r="M48" s="1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2:24" ht="14.25" thickBot="1" x14ac:dyDescent="0.2">
      <c r="B49" s="14">
        <v>10</v>
      </c>
      <c r="C49" s="15"/>
      <c r="D49" s="15"/>
      <c r="E49" s="35"/>
      <c r="F49" s="35"/>
      <c r="G49" s="16"/>
      <c r="H49" s="40" t="s">
        <v>25</v>
      </c>
      <c r="I49" s="15"/>
      <c r="J49" s="15"/>
      <c r="K49" s="35"/>
      <c r="L49" s="35"/>
      <c r="M49" s="16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2:24" ht="20.100000000000001" customHeight="1" x14ac:dyDescent="0.15">
      <c r="B50" s="140" t="s">
        <v>117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2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</row>
    <row r="51" spans="2:24" x14ac:dyDescent="0.15">
      <c r="B51" s="143" t="s">
        <v>133</v>
      </c>
      <c r="C51" s="144"/>
      <c r="D51" s="144"/>
      <c r="E51" s="144"/>
      <c r="F51" s="144"/>
      <c r="G51" s="145"/>
      <c r="H51" s="146" t="s">
        <v>135</v>
      </c>
      <c r="I51" s="144"/>
      <c r="J51" s="144"/>
      <c r="K51" s="144"/>
      <c r="L51" s="144"/>
      <c r="M51" s="147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</row>
    <row r="52" spans="2:24" x14ac:dyDescent="0.15">
      <c r="B52" s="11" t="s">
        <v>10</v>
      </c>
      <c r="C52" s="7" t="s">
        <v>11</v>
      </c>
      <c r="D52" s="7" t="s">
        <v>12</v>
      </c>
      <c r="E52" s="66"/>
      <c r="F52" s="66"/>
      <c r="G52" s="12" t="s">
        <v>15</v>
      </c>
      <c r="H52" s="9"/>
      <c r="I52" s="7" t="s">
        <v>11</v>
      </c>
      <c r="J52" s="7" t="s">
        <v>12</v>
      </c>
      <c r="K52" s="66"/>
      <c r="L52" s="66"/>
      <c r="M52" s="12" t="s">
        <v>15</v>
      </c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</row>
    <row r="53" spans="2:24" x14ac:dyDescent="0.15">
      <c r="B53" s="11">
        <v>1</v>
      </c>
      <c r="C53" s="4"/>
      <c r="D53" s="4"/>
      <c r="E53" s="67"/>
      <c r="F53" s="67"/>
      <c r="G53" s="13"/>
      <c r="H53" s="8" t="s">
        <v>25</v>
      </c>
      <c r="I53" s="4"/>
      <c r="J53" s="4"/>
      <c r="K53" s="67"/>
      <c r="L53" s="67"/>
      <c r="M53" s="1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2:24" x14ac:dyDescent="0.15">
      <c r="B54" s="11">
        <v>2</v>
      </c>
      <c r="C54" s="64"/>
      <c r="D54" s="64"/>
      <c r="E54" s="68"/>
      <c r="F54" s="68"/>
      <c r="G54" s="13"/>
      <c r="H54" s="8" t="s">
        <v>25</v>
      </c>
      <c r="I54" s="64"/>
      <c r="J54" s="64"/>
      <c r="K54" s="68"/>
      <c r="L54" s="68"/>
      <c r="M54" s="1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2:24" x14ac:dyDescent="0.15">
      <c r="B55" s="11">
        <v>3</v>
      </c>
      <c r="C55" s="64"/>
      <c r="D55" s="64"/>
      <c r="E55" s="68"/>
      <c r="F55" s="68"/>
      <c r="G55" s="13"/>
      <c r="H55" s="8" t="s">
        <v>25</v>
      </c>
      <c r="I55" s="64"/>
      <c r="J55" s="64"/>
      <c r="K55" s="68"/>
      <c r="L55" s="68"/>
      <c r="M55" s="1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2:24" x14ac:dyDescent="0.15">
      <c r="B56" s="11">
        <v>4</v>
      </c>
      <c r="C56" s="64"/>
      <c r="D56" s="64"/>
      <c r="E56" s="68"/>
      <c r="F56" s="68"/>
      <c r="G56" s="13"/>
      <c r="H56" s="8" t="s">
        <v>25</v>
      </c>
      <c r="I56" s="64"/>
      <c r="J56" s="64"/>
      <c r="K56" s="68"/>
      <c r="L56" s="68"/>
      <c r="M56" s="13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2:24" x14ac:dyDescent="0.15">
      <c r="B57" s="11">
        <v>5</v>
      </c>
      <c r="C57" s="64"/>
      <c r="D57" s="64"/>
      <c r="E57" s="68"/>
      <c r="F57" s="68"/>
      <c r="G57" s="13"/>
      <c r="H57" s="8" t="s">
        <v>25</v>
      </c>
      <c r="I57" s="64"/>
      <c r="J57" s="64"/>
      <c r="K57" s="68"/>
      <c r="L57" s="68"/>
      <c r="M57" s="13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2:24" x14ac:dyDescent="0.15">
      <c r="B58" s="11">
        <v>6</v>
      </c>
      <c r="C58" s="64"/>
      <c r="D58" s="64"/>
      <c r="E58" s="68"/>
      <c r="F58" s="68"/>
      <c r="G58" s="13"/>
      <c r="H58" s="8" t="s">
        <v>25</v>
      </c>
      <c r="I58" s="64"/>
      <c r="J58" s="64"/>
      <c r="K58" s="68"/>
      <c r="L58" s="68"/>
      <c r="M58" s="13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2:24" x14ac:dyDescent="0.15">
      <c r="B59" s="11">
        <v>7</v>
      </c>
      <c r="C59" s="64"/>
      <c r="D59" s="64"/>
      <c r="E59" s="68"/>
      <c r="F59" s="68"/>
      <c r="G59" s="13"/>
      <c r="H59" s="8" t="s">
        <v>25</v>
      </c>
      <c r="I59" s="64"/>
      <c r="J59" s="64"/>
      <c r="K59" s="68"/>
      <c r="L59" s="68"/>
      <c r="M59" s="13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2:24" x14ac:dyDescent="0.15">
      <c r="B60" s="11">
        <v>8</v>
      </c>
      <c r="C60" s="4"/>
      <c r="D60" s="4"/>
      <c r="E60" s="67"/>
      <c r="F60" s="67"/>
      <c r="G60" s="13"/>
      <c r="H60" s="8" t="s">
        <v>25</v>
      </c>
      <c r="I60" s="4"/>
      <c r="J60" s="4"/>
      <c r="K60" s="67"/>
      <c r="L60" s="67"/>
      <c r="M60" s="13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2:24" x14ac:dyDescent="0.15">
      <c r="B61" s="11">
        <v>9</v>
      </c>
      <c r="C61" s="4"/>
      <c r="D61" s="4"/>
      <c r="E61" s="67"/>
      <c r="F61" s="67"/>
      <c r="G61" s="13"/>
      <c r="H61" s="8" t="s">
        <v>25</v>
      </c>
      <c r="I61" s="4"/>
      <c r="J61" s="4"/>
      <c r="K61" s="67"/>
      <c r="L61" s="67"/>
      <c r="M61" s="13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2:24" ht="14.25" thickBot="1" x14ac:dyDescent="0.2">
      <c r="B62" s="14">
        <v>10</v>
      </c>
      <c r="C62" s="15"/>
      <c r="D62" s="15"/>
      <c r="E62" s="35"/>
      <c r="F62" s="35"/>
      <c r="G62" s="16"/>
      <c r="H62" s="40" t="s">
        <v>25</v>
      </c>
      <c r="I62" s="15"/>
      <c r="J62" s="15"/>
      <c r="K62" s="35"/>
      <c r="L62" s="35"/>
      <c r="M62" s="1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2:24" ht="20.100000000000001" customHeight="1" x14ac:dyDescent="0.15">
      <c r="B63" s="140" t="s">
        <v>118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</row>
    <row r="64" spans="2:24" x14ac:dyDescent="0.15">
      <c r="B64" s="143" t="s">
        <v>23</v>
      </c>
      <c r="C64" s="144"/>
      <c r="D64" s="144"/>
      <c r="E64" s="144"/>
      <c r="F64" s="144"/>
      <c r="G64" s="145"/>
      <c r="H64" s="146" t="s">
        <v>24</v>
      </c>
      <c r="I64" s="144"/>
      <c r="J64" s="144"/>
      <c r="K64" s="144"/>
      <c r="L64" s="144"/>
      <c r="M64" s="147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</row>
    <row r="65" spans="2:24" x14ac:dyDescent="0.15">
      <c r="B65" s="11" t="s">
        <v>10</v>
      </c>
      <c r="C65" s="7" t="s">
        <v>11</v>
      </c>
      <c r="D65" s="7" t="s">
        <v>12</v>
      </c>
      <c r="E65" s="66"/>
      <c r="F65" s="66"/>
      <c r="G65" s="12" t="s">
        <v>15</v>
      </c>
      <c r="H65" s="9"/>
      <c r="I65" s="7" t="s">
        <v>11</v>
      </c>
      <c r="J65" s="7" t="s">
        <v>12</v>
      </c>
      <c r="K65" s="66"/>
      <c r="L65" s="66"/>
      <c r="M65" s="12" t="s">
        <v>15</v>
      </c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</row>
    <row r="66" spans="2:24" x14ac:dyDescent="0.15">
      <c r="B66" s="11">
        <v>1</v>
      </c>
      <c r="C66" s="4"/>
      <c r="D66" s="4"/>
      <c r="E66" s="67"/>
      <c r="F66" s="67"/>
      <c r="G66" s="13"/>
      <c r="H66" s="8" t="s">
        <v>25</v>
      </c>
      <c r="I66" s="4"/>
      <c r="J66" s="4"/>
      <c r="K66" s="67"/>
      <c r="L66" s="67"/>
      <c r="M66" s="13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2:24" x14ac:dyDescent="0.15">
      <c r="B67" s="11">
        <v>2</v>
      </c>
      <c r="C67" s="64"/>
      <c r="D67" s="64"/>
      <c r="E67" s="68"/>
      <c r="F67" s="68"/>
      <c r="G67" s="13"/>
      <c r="H67" s="8" t="s">
        <v>25</v>
      </c>
      <c r="I67" s="64"/>
      <c r="J67" s="64"/>
      <c r="K67" s="68"/>
      <c r="L67" s="68"/>
      <c r="M67" s="13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2:24" x14ac:dyDescent="0.15">
      <c r="B68" s="11">
        <v>3</v>
      </c>
      <c r="C68" s="64"/>
      <c r="D68" s="64"/>
      <c r="E68" s="68"/>
      <c r="F68" s="68"/>
      <c r="G68" s="13"/>
      <c r="H68" s="8" t="s">
        <v>25</v>
      </c>
      <c r="I68" s="64"/>
      <c r="J68" s="64"/>
      <c r="K68" s="68"/>
      <c r="L68" s="68"/>
      <c r="M68" s="13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2:24" x14ac:dyDescent="0.15">
      <c r="B69" s="11">
        <v>4</v>
      </c>
      <c r="C69" s="64"/>
      <c r="D69" s="64"/>
      <c r="E69" s="68"/>
      <c r="F69" s="68"/>
      <c r="G69" s="13"/>
      <c r="H69" s="8" t="s">
        <v>25</v>
      </c>
      <c r="I69" s="64"/>
      <c r="J69" s="64"/>
      <c r="K69" s="68"/>
      <c r="L69" s="68"/>
      <c r="M69" s="13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2:24" x14ac:dyDescent="0.15">
      <c r="B70" s="11">
        <v>5</v>
      </c>
      <c r="C70" s="64"/>
      <c r="D70" s="64"/>
      <c r="E70" s="68"/>
      <c r="F70" s="68"/>
      <c r="G70" s="13"/>
      <c r="H70" s="8" t="s">
        <v>25</v>
      </c>
      <c r="I70" s="64"/>
      <c r="J70" s="64"/>
      <c r="K70" s="68"/>
      <c r="L70" s="68"/>
      <c r="M70" s="13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2:24" x14ac:dyDescent="0.15">
      <c r="B71" s="11">
        <v>6</v>
      </c>
      <c r="C71" s="64"/>
      <c r="D71" s="64"/>
      <c r="E71" s="68"/>
      <c r="F71" s="68"/>
      <c r="G71" s="13"/>
      <c r="H71" s="8" t="s">
        <v>25</v>
      </c>
      <c r="I71" s="64"/>
      <c r="J71" s="64"/>
      <c r="K71" s="68"/>
      <c r="L71" s="68"/>
      <c r="M71" s="13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2:24" x14ac:dyDescent="0.15">
      <c r="B72" s="11">
        <v>7</v>
      </c>
      <c r="C72" s="64"/>
      <c r="D72" s="64"/>
      <c r="E72" s="68"/>
      <c r="F72" s="68"/>
      <c r="G72" s="13"/>
      <c r="H72" s="8" t="s">
        <v>25</v>
      </c>
      <c r="I72" s="64"/>
      <c r="J72" s="64"/>
      <c r="K72" s="68"/>
      <c r="L72" s="68"/>
      <c r="M72" s="13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2:24" x14ac:dyDescent="0.15">
      <c r="B73" s="11">
        <v>8</v>
      </c>
      <c r="C73" s="4"/>
      <c r="D73" s="4"/>
      <c r="E73" s="67"/>
      <c r="F73" s="67"/>
      <c r="G73" s="13"/>
      <c r="H73" s="8" t="s">
        <v>25</v>
      </c>
      <c r="I73" s="4"/>
      <c r="J73" s="4"/>
      <c r="K73" s="67"/>
      <c r="L73" s="67"/>
      <c r="M73" s="13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2:24" x14ac:dyDescent="0.15">
      <c r="B74" s="11">
        <v>9</v>
      </c>
      <c r="C74" s="4"/>
      <c r="D74" s="4"/>
      <c r="E74" s="67"/>
      <c r="F74" s="67"/>
      <c r="G74" s="13"/>
      <c r="H74" s="8" t="s">
        <v>25</v>
      </c>
      <c r="I74" s="4"/>
      <c r="J74" s="4"/>
      <c r="K74" s="67"/>
      <c r="L74" s="67"/>
      <c r="M74" s="13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2:24" ht="14.25" thickBot="1" x14ac:dyDescent="0.2">
      <c r="B75" s="14">
        <v>10</v>
      </c>
      <c r="C75" s="15"/>
      <c r="D75" s="15"/>
      <c r="E75" s="35"/>
      <c r="F75" s="35"/>
      <c r="G75" s="16"/>
      <c r="H75" s="40" t="s">
        <v>25</v>
      </c>
      <c r="I75" s="15"/>
      <c r="J75" s="15"/>
      <c r="K75" s="35"/>
      <c r="L75" s="35"/>
      <c r="M75" s="1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2:24" ht="20.100000000000001" customHeight="1" x14ac:dyDescent="0.15">
      <c r="B76" s="169" t="s">
        <v>26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1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</row>
    <row r="77" spans="2:24" x14ac:dyDescent="0.15">
      <c r="B77" s="143" t="s">
        <v>23</v>
      </c>
      <c r="C77" s="144"/>
      <c r="D77" s="144"/>
      <c r="E77" s="144"/>
      <c r="F77" s="144"/>
      <c r="G77" s="145"/>
      <c r="H77" s="146" t="s">
        <v>24</v>
      </c>
      <c r="I77" s="144"/>
      <c r="J77" s="144"/>
      <c r="K77" s="144"/>
      <c r="L77" s="144"/>
      <c r="M77" s="147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</row>
    <row r="78" spans="2:24" x14ac:dyDescent="0.15">
      <c r="B78" s="11" t="s">
        <v>10</v>
      </c>
      <c r="C78" s="7" t="s">
        <v>11</v>
      </c>
      <c r="D78" s="7" t="s">
        <v>12</v>
      </c>
      <c r="E78" s="66"/>
      <c r="F78" s="66"/>
      <c r="G78" s="12" t="s">
        <v>15</v>
      </c>
      <c r="H78" s="9"/>
      <c r="I78" s="7" t="s">
        <v>11</v>
      </c>
      <c r="J78" s="7" t="s">
        <v>12</v>
      </c>
      <c r="K78" s="66"/>
      <c r="L78" s="66"/>
      <c r="M78" s="12" t="s">
        <v>15</v>
      </c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</row>
    <row r="79" spans="2:24" x14ac:dyDescent="0.15">
      <c r="B79" s="11">
        <v>1</v>
      </c>
      <c r="C79" s="4"/>
      <c r="D79" s="4"/>
      <c r="E79" s="67"/>
      <c r="F79" s="67"/>
      <c r="G79" s="13"/>
      <c r="H79" s="8" t="s">
        <v>25</v>
      </c>
      <c r="I79" s="4"/>
      <c r="J79" s="4"/>
      <c r="K79" s="67"/>
      <c r="L79" s="67"/>
      <c r="M79" s="13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2:24" x14ac:dyDescent="0.15">
      <c r="B80" s="11">
        <v>2</v>
      </c>
      <c r="C80" s="64"/>
      <c r="D80" s="64"/>
      <c r="E80" s="68"/>
      <c r="F80" s="68"/>
      <c r="G80" s="13"/>
      <c r="H80" s="8" t="s">
        <v>25</v>
      </c>
      <c r="I80" s="64"/>
      <c r="J80" s="64"/>
      <c r="K80" s="68"/>
      <c r="L80" s="68"/>
      <c r="M80" s="13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2:24" x14ac:dyDescent="0.15">
      <c r="B81" s="11">
        <v>3</v>
      </c>
      <c r="C81" s="64"/>
      <c r="D81" s="64"/>
      <c r="E81" s="68"/>
      <c r="F81" s="68"/>
      <c r="G81" s="13"/>
      <c r="H81" s="8" t="s">
        <v>25</v>
      </c>
      <c r="I81" s="64"/>
      <c r="J81" s="64"/>
      <c r="K81" s="68"/>
      <c r="L81" s="68"/>
      <c r="M81" s="13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2:24" x14ac:dyDescent="0.15">
      <c r="B82" s="11">
        <v>4</v>
      </c>
      <c r="C82" s="64"/>
      <c r="D82" s="64"/>
      <c r="E82" s="68"/>
      <c r="F82" s="68"/>
      <c r="G82" s="13"/>
      <c r="H82" s="8" t="s">
        <v>25</v>
      </c>
      <c r="I82" s="64"/>
      <c r="J82" s="64"/>
      <c r="K82" s="68"/>
      <c r="L82" s="68"/>
      <c r="M82" s="13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2:24" x14ac:dyDescent="0.15">
      <c r="B83" s="11">
        <v>5</v>
      </c>
      <c r="C83" s="64"/>
      <c r="D83" s="64"/>
      <c r="E83" s="68"/>
      <c r="F83" s="68"/>
      <c r="G83" s="13"/>
      <c r="H83" s="8" t="s">
        <v>25</v>
      </c>
      <c r="I83" s="64"/>
      <c r="J83" s="64"/>
      <c r="K83" s="68"/>
      <c r="L83" s="68"/>
      <c r="M83" s="13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2:24" x14ac:dyDescent="0.15">
      <c r="B84" s="11">
        <v>6</v>
      </c>
      <c r="C84" s="64"/>
      <c r="D84" s="64"/>
      <c r="E84" s="68"/>
      <c r="F84" s="68"/>
      <c r="G84" s="13"/>
      <c r="H84" s="8" t="s">
        <v>25</v>
      </c>
      <c r="I84" s="64"/>
      <c r="J84" s="64"/>
      <c r="K84" s="68"/>
      <c r="L84" s="68"/>
      <c r="M84" s="13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2:24" x14ac:dyDescent="0.15">
      <c r="B85" s="11">
        <v>7</v>
      </c>
      <c r="C85" s="64"/>
      <c r="D85" s="64"/>
      <c r="E85" s="68"/>
      <c r="F85" s="68"/>
      <c r="G85" s="13"/>
      <c r="H85" s="8" t="s">
        <v>25</v>
      </c>
      <c r="I85" s="64"/>
      <c r="J85" s="64"/>
      <c r="K85" s="68"/>
      <c r="L85" s="68"/>
      <c r="M85" s="13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2:24" x14ac:dyDescent="0.15">
      <c r="B86" s="11">
        <v>8</v>
      </c>
      <c r="C86" s="4"/>
      <c r="D86" s="4"/>
      <c r="E86" s="67"/>
      <c r="F86" s="67"/>
      <c r="G86" s="13"/>
      <c r="H86" s="8" t="s">
        <v>25</v>
      </c>
      <c r="I86" s="4"/>
      <c r="J86" s="4"/>
      <c r="K86" s="67"/>
      <c r="L86" s="67"/>
      <c r="M86" s="13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2:24" x14ac:dyDescent="0.15">
      <c r="B87" s="11">
        <v>9</v>
      </c>
      <c r="C87" s="4"/>
      <c r="D87" s="4"/>
      <c r="E87" s="67"/>
      <c r="F87" s="67"/>
      <c r="G87" s="13"/>
      <c r="H87" s="8" t="s">
        <v>25</v>
      </c>
      <c r="I87" s="4"/>
      <c r="J87" s="4"/>
      <c r="K87" s="67"/>
      <c r="L87" s="67"/>
      <c r="M87" s="13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2:24" ht="14.25" thickBot="1" x14ac:dyDescent="0.2">
      <c r="B88" s="14">
        <v>10</v>
      </c>
      <c r="C88" s="15"/>
      <c r="D88" s="15"/>
      <c r="E88" s="35"/>
      <c r="F88" s="35"/>
      <c r="G88" s="16"/>
      <c r="H88" s="8" t="s">
        <v>25</v>
      </c>
      <c r="I88" s="15"/>
      <c r="J88" s="15"/>
      <c r="K88" s="35"/>
      <c r="L88" s="35"/>
      <c r="M88" s="1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2:24" ht="30" customHeight="1" thickBot="1" x14ac:dyDescent="0.2">
      <c r="B89" s="211" t="s">
        <v>131</v>
      </c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3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ht="20.100000000000001" customHeight="1" x14ac:dyDescent="0.15">
      <c r="B90" s="166" t="s">
        <v>119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8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</row>
    <row r="91" spans="2:24" x14ac:dyDescent="0.15">
      <c r="B91" s="22" t="s">
        <v>10</v>
      </c>
      <c r="C91" s="7" t="s">
        <v>11</v>
      </c>
      <c r="D91" s="7" t="s">
        <v>12</v>
      </c>
      <c r="E91" s="66" t="s">
        <v>13</v>
      </c>
      <c r="F91" s="66" t="s">
        <v>14</v>
      </c>
      <c r="G91" s="12" t="s">
        <v>15</v>
      </c>
      <c r="H91" s="23"/>
      <c r="I91" s="7" t="s">
        <v>11</v>
      </c>
      <c r="J91" s="7" t="s">
        <v>12</v>
      </c>
      <c r="K91" s="66"/>
      <c r="L91" s="66"/>
      <c r="M91" s="12" t="s">
        <v>15</v>
      </c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</row>
    <row r="92" spans="2:24" ht="14.25" thickBot="1" x14ac:dyDescent="0.2">
      <c r="B92" s="22">
        <v>1</v>
      </c>
      <c r="C92" s="4"/>
      <c r="D92" s="4"/>
      <c r="E92" s="67"/>
      <c r="F92" s="67"/>
      <c r="G92" s="13"/>
      <c r="H92" s="24" t="s">
        <v>25</v>
      </c>
      <c r="I92" s="4"/>
      <c r="J92" s="4"/>
      <c r="K92" s="67"/>
      <c r="L92" s="67"/>
      <c r="M92" s="13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2:24" ht="20.100000000000001" customHeight="1" x14ac:dyDescent="0.15">
      <c r="B93" s="166" t="s">
        <v>120</v>
      </c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8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</row>
    <row r="94" spans="2:24" x14ac:dyDescent="0.15">
      <c r="B94" s="22" t="s">
        <v>10</v>
      </c>
      <c r="C94" s="7" t="s">
        <v>11</v>
      </c>
      <c r="D94" s="7" t="s">
        <v>12</v>
      </c>
      <c r="E94" s="66"/>
      <c r="F94" s="66"/>
      <c r="G94" s="12" t="s">
        <v>15</v>
      </c>
      <c r="H94" s="23"/>
      <c r="I94" s="7" t="s">
        <v>11</v>
      </c>
      <c r="J94" s="7" t="s">
        <v>12</v>
      </c>
      <c r="K94" s="66"/>
      <c r="L94" s="66"/>
      <c r="M94" s="12" t="s">
        <v>15</v>
      </c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</row>
    <row r="95" spans="2:24" ht="14.25" thickBot="1" x14ac:dyDescent="0.2">
      <c r="B95" s="22">
        <v>2</v>
      </c>
      <c r="C95" s="4"/>
      <c r="D95" s="4"/>
      <c r="E95" s="67"/>
      <c r="F95" s="67"/>
      <c r="G95" s="13"/>
      <c r="H95" s="24" t="s">
        <v>25</v>
      </c>
      <c r="I95" s="4"/>
      <c r="J95" s="4"/>
      <c r="K95" s="67"/>
      <c r="L95" s="67"/>
      <c r="M95" s="13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2:24" ht="20.100000000000001" customHeight="1" x14ac:dyDescent="0.15">
      <c r="B96" s="166" t="s">
        <v>121</v>
      </c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8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</row>
    <row r="97" spans="2:24" x14ac:dyDescent="0.15">
      <c r="B97" s="22" t="s">
        <v>10</v>
      </c>
      <c r="C97" s="7" t="s">
        <v>11</v>
      </c>
      <c r="D97" s="7" t="s">
        <v>12</v>
      </c>
      <c r="E97" s="66"/>
      <c r="F97" s="66"/>
      <c r="G97" s="12" t="s">
        <v>15</v>
      </c>
      <c r="H97" s="25"/>
      <c r="I97" s="26"/>
      <c r="J97" s="26"/>
      <c r="K97" s="26"/>
      <c r="L97" s="26"/>
      <c r="M97" s="27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2:24" ht="14.25" thickBot="1" x14ac:dyDescent="0.2">
      <c r="B98" s="22">
        <v>3</v>
      </c>
      <c r="C98" s="4"/>
      <c r="D98" s="4"/>
      <c r="E98" s="67"/>
      <c r="F98" s="67"/>
      <c r="G98" s="13"/>
      <c r="H98" s="28"/>
      <c r="I98" s="29"/>
      <c r="J98" s="29"/>
      <c r="K98" s="29"/>
      <c r="L98" s="29"/>
      <c r="M98" s="30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2:24" ht="20.100000000000001" customHeight="1" x14ac:dyDescent="0.15">
      <c r="B99" s="166" t="s">
        <v>122</v>
      </c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8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</row>
    <row r="100" spans="2:24" x14ac:dyDescent="0.15">
      <c r="B100" s="22" t="s">
        <v>10</v>
      </c>
      <c r="C100" s="7" t="s">
        <v>11</v>
      </c>
      <c r="D100" s="7" t="s">
        <v>12</v>
      </c>
      <c r="E100" s="66"/>
      <c r="F100" s="66"/>
      <c r="G100" s="12" t="s">
        <v>15</v>
      </c>
      <c r="H100" s="25"/>
      <c r="I100" s="26"/>
      <c r="J100" s="26"/>
      <c r="K100" s="26"/>
      <c r="L100" s="26"/>
      <c r="M100" s="2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2:24" ht="14.25" thickBot="1" x14ac:dyDescent="0.2">
      <c r="B101" s="22">
        <v>4</v>
      </c>
      <c r="C101" s="4"/>
      <c r="D101" s="4"/>
      <c r="E101" s="67"/>
      <c r="F101" s="67"/>
      <c r="G101" s="13"/>
      <c r="H101" s="28"/>
      <c r="I101" s="29"/>
      <c r="J101" s="29"/>
      <c r="K101" s="29"/>
      <c r="L101" s="29"/>
      <c r="M101" s="30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2:24" ht="20.100000000000001" customHeight="1" x14ac:dyDescent="0.15">
      <c r="B102" s="166" t="s">
        <v>123</v>
      </c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8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</row>
    <row r="103" spans="2:24" x14ac:dyDescent="0.15">
      <c r="B103" s="22" t="s">
        <v>10</v>
      </c>
      <c r="C103" s="7" t="s">
        <v>11</v>
      </c>
      <c r="D103" s="7" t="s">
        <v>12</v>
      </c>
      <c r="E103" s="66"/>
      <c r="F103" s="66"/>
      <c r="G103" s="12" t="s">
        <v>15</v>
      </c>
      <c r="H103" s="25"/>
      <c r="I103" s="26"/>
      <c r="J103" s="26"/>
      <c r="K103" s="26"/>
      <c r="L103" s="26"/>
      <c r="M103" s="27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2:24" ht="14.25" thickBot="1" x14ac:dyDescent="0.2">
      <c r="B104" s="14">
        <v>5</v>
      </c>
      <c r="C104" s="4"/>
      <c r="D104" s="4"/>
      <c r="E104" s="67"/>
      <c r="F104" s="67"/>
      <c r="G104" s="13"/>
      <c r="H104" s="34"/>
      <c r="I104" s="35"/>
      <c r="J104" s="35"/>
      <c r="K104" s="35"/>
      <c r="L104" s="35"/>
      <c r="M104" s="3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2:24" ht="42.75" customHeight="1" thickBot="1" x14ac:dyDescent="0.2">
      <c r="B105" s="207" t="s">
        <v>27</v>
      </c>
      <c r="C105" s="138"/>
      <c r="D105" s="138"/>
      <c r="E105" s="138"/>
      <c r="F105" s="139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2:24" x14ac:dyDescent="0.15">
      <c r="B106" s="37" t="s">
        <v>10</v>
      </c>
      <c r="C106" s="7" t="s">
        <v>11</v>
      </c>
      <c r="D106" s="7" t="s">
        <v>12</v>
      </c>
      <c r="E106" s="66"/>
      <c r="F106" s="71"/>
      <c r="G106" s="31"/>
      <c r="H106" s="1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2:24" x14ac:dyDescent="0.15">
      <c r="B107" s="38">
        <v>1</v>
      </c>
      <c r="C107" s="4"/>
      <c r="D107" s="4"/>
      <c r="E107" s="67"/>
      <c r="F107" s="72"/>
      <c r="G107" s="32"/>
      <c r="H107" s="5"/>
      <c r="I107" s="5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</row>
    <row r="108" spans="2:24" x14ac:dyDescent="0.15">
      <c r="B108" s="38">
        <v>2</v>
      </c>
      <c r="C108" s="64"/>
      <c r="D108" s="64"/>
      <c r="E108" s="68"/>
      <c r="F108" s="73"/>
      <c r="G108" s="10"/>
      <c r="H108" s="5"/>
      <c r="I108" s="5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</row>
    <row r="109" spans="2:24" x14ac:dyDescent="0.15">
      <c r="B109" s="38">
        <v>3</v>
      </c>
      <c r="C109" s="64"/>
      <c r="D109" s="64"/>
      <c r="E109" s="68"/>
      <c r="F109" s="73"/>
      <c r="G109" s="10"/>
      <c r="H109" s="5"/>
      <c r="I109" s="5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</row>
    <row r="110" spans="2:24" x14ac:dyDescent="0.15">
      <c r="B110" s="38">
        <v>4</v>
      </c>
      <c r="C110" s="64"/>
      <c r="D110" s="64"/>
      <c r="E110" s="68"/>
      <c r="F110" s="73"/>
      <c r="G110" s="10"/>
      <c r="H110" s="5"/>
      <c r="I110" s="5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2:24" ht="14.25" thickBot="1" x14ac:dyDescent="0.2">
      <c r="B111" s="38">
        <v>5</v>
      </c>
      <c r="C111" s="64"/>
      <c r="D111" s="64"/>
      <c r="E111" s="68"/>
      <c r="F111" s="73"/>
      <c r="G111" s="10"/>
      <c r="H111" s="5"/>
      <c r="I111" s="5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12" spans="2:24" ht="28.5" x14ac:dyDescent="0.15">
      <c r="B112" s="38">
        <v>6</v>
      </c>
      <c r="C112" s="64"/>
      <c r="D112" s="64"/>
      <c r="E112" s="68"/>
      <c r="F112" s="73"/>
      <c r="G112" s="10"/>
      <c r="H112" s="188" t="s">
        <v>28</v>
      </c>
      <c r="I112" s="189"/>
      <c r="J112" s="189"/>
      <c r="K112" s="189"/>
      <c r="L112" s="189"/>
      <c r="M112" s="190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</row>
    <row r="113" spans="1:46" ht="28.5" x14ac:dyDescent="0.15">
      <c r="B113" s="38">
        <v>7</v>
      </c>
      <c r="C113" s="4"/>
      <c r="D113" s="4"/>
      <c r="E113" s="67"/>
      <c r="F113" s="72"/>
      <c r="G113" s="10"/>
      <c r="H113" s="191"/>
      <c r="I113" s="192"/>
      <c r="J113" s="192"/>
      <c r="K113" s="192"/>
      <c r="L113" s="192"/>
      <c r="M113" s="193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</row>
    <row r="114" spans="1:46" ht="28.5" x14ac:dyDescent="0.15">
      <c r="B114" s="38">
        <v>8</v>
      </c>
      <c r="C114" s="64"/>
      <c r="D114" s="64"/>
      <c r="E114" s="68"/>
      <c r="F114" s="73"/>
      <c r="G114" s="10"/>
      <c r="H114" s="191"/>
      <c r="I114" s="192"/>
      <c r="J114" s="192"/>
      <c r="K114" s="192"/>
      <c r="L114" s="192"/>
      <c r="M114" s="193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</row>
    <row r="115" spans="1:46" ht="14.25" customHeight="1" x14ac:dyDescent="0.15">
      <c r="B115" s="38">
        <v>9</v>
      </c>
      <c r="C115" s="64"/>
      <c r="D115" s="64"/>
      <c r="E115" s="68"/>
      <c r="F115" s="73"/>
      <c r="G115" s="17"/>
      <c r="H115" s="191"/>
      <c r="I115" s="192"/>
      <c r="J115" s="192"/>
      <c r="K115" s="192"/>
      <c r="L115" s="192"/>
      <c r="M115" s="193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</row>
    <row r="116" spans="1:46" ht="14.25" customHeight="1" x14ac:dyDescent="0.15">
      <c r="B116" s="38">
        <v>10</v>
      </c>
      <c r="C116" s="64"/>
      <c r="D116" s="64"/>
      <c r="E116" s="68"/>
      <c r="F116" s="73"/>
      <c r="G116" s="17"/>
      <c r="H116" s="191"/>
      <c r="I116" s="192"/>
      <c r="J116" s="192"/>
      <c r="K116" s="192"/>
      <c r="L116" s="192"/>
      <c r="M116" s="193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</row>
    <row r="117" spans="1:46" ht="14.25" customHeight="1" x14ac:dyDescent="0.15">
      <c r="B117" s="38">
        <v>11</v>
      </c>
      <c r="C117" s="64"/>
      <c r="D117" s="64"/>
      <c r="E117" s="68"/>
      <c r="F117" s="73"/>
      <c r="G117" s="17"/>
      <c r="H117" s="191"/>
      <c r="I117" s="192"/>
      <c r="J117" s="192"/>
      <c r="K117" s="192"/>
      <c r="L117" s="192"/>
      <c r="M117" s="193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</row>
    <row r="118" spans="1:46" ht="14.25" customHeight="1" x14ac:dyDescent="0.15">
      <c r="B118" s="38">
        <v>12</v>
      </c>
      <c r="C118" s="64"/>
      <c r="D118" s="64"/>
      <c r="E118" s="68"/>
      <c r="F118" s="73"/>
      <c r="H118" s="191"/>
      <c r="I118" s="192"/>
      <c r="J118" s="192"/>
      <c r="K118" s="192"/>
      <c r="L118" s="192"/>
      <c r="M118" s="193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</row>
    <row r="119" spans="1:46" ht="14.25" customHeight="1" x14ac:dyDescent="0.15">
      <c r="B119" s="38">
        <v>13</v>
      </c>
      <c r="C119" s="64"/>
      <c r="D119" s="64"/>
      <c r="E119" s="68"/>
      <c r="F119" s="73"/>
      <c r="H119" s="191"/>
      <c r="I119" s="192"/>
      <c r="J119" s="192"/>
      <c r="K119" s="192"/>
      <c r="L119" s="192"/>
      <c r="M119" s="193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</row>
    <row r="120" spans="1:46" ht="14.25" customHeight="1" x14ac:dyDescent="0.15">
      <c r="B120" s="38">
        <v>14</v>
      </c>
      <c r="C120" s="4"/>
      <c r="D120" s="4"/>
      <c r="E120" s="67"/>
      <c r="F120" s="72"/>
      <c r="H120" s="191"/>
      <c r="I120" s="192"/>
      <c r="J120" s="192"/>
      <c r="K120" s="192"/>
      <c r="L120" s="192"/>
      <c r="M120" s="193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</row>
    <row r="121" spans="1:46" ht="14.25" customHeight="1" thickBot="1" x14ac:dyDescent="0.2">
      <c r="B121" s="39">
        <v>15</v>
      </c>
      <c r="C121" s="69"/>
      <c r="D121" s="69"/>
      <c r="E121" s="70"/>
      <c r="F121" s="74"/>
      <c r="H121" s="194"/>
      <c r="I121" s="195"/>
      <c r="J121" s="195"/>
      <c r="K121" s="195"/>
      <c r="L121" s="195"/>
      <c r="M121" s="196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</row>
    <row r="122" spans="1:46" ht="14.25" customHeight="1" thickBot="1" x14ac:dyDescent="0.2">
      <c r="B122" s="6"/>
      <c r="C122" s="6"/>
      <c r="D122" s="6"/>
    </row>
    <row r="123" spans="1:46" ht="16.5" customHeight="1" x14ac:dyDescent="0.15">
      <c r="B123" s="197" t="s">
        <v>29</v>
      </c>
      <c r="C123" s="198"/>
      <c r="D123" s="198"/>
      <c r="E123" s="198"/>
      <c r="F123" s="198"/>
      <c r="G123" s="198"/>
      <c r="H123" s="199"/>
      <c r="I123" s="203" t="s">
        <v>30</v>
      </c>
      <c r="J123" s="204"/>
      <c r="K123" s="131" t="s">
        <v>31</v>
      </c>
      <c r="L123" s="132"/>
      <c r="M123" s="132"/>
      <c r="N123" s="204"/>
      <c r="O123" s="160" t="s">
        <v>32</v>
      </c>
      <c r="P123" s="128" t="s">
        <v>128</v>
      </c>
      <c r="Q123" s="131" t="s">
        <v>142</v>
      </c>
      <c r="R123" s="132"/>
      <c r="S123" s="132"/>
      <c r="T123" s="132"/>
      <c r="U123" s="132"/>
      <c r="V123" s="132"/>
      <c r="W123" s="132"/>
      <c r="X123" s="132"/>
      <c r="Y123" s="132"/>
      <c r="Z123" s="133"/>
      <c r="AA123" s="122" t="s">
        <v>125</v>
      </c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4"/>
    </row>
    <row r="124" spans="1:46" ht="16.5" customHeight="1" thickBot="1" x14ac:dyDescent="0.2">
      <c r="B124" s="200"/>
      <c r="C124" s="201"/>
      <c r="D124" s="201"/>
      <c r="E124" s="201"/>
      <c r="F124" s="201"/>
      <c r="G124" s="201"/>
      <c r="H124" s="202"/>
      <c r="I124" s="205"/>
      <c r="J124" s="206"/>
      <c r="K124" s="134"/>
      <c r="L124" s="135"/>
      <c r="M124" s="135"/>
      <c r="N124" s="206"/>
      <c r="O124" s="161"/>
      <c r="P124" s="129"/>
      <c r="Q124" s="134"/>
      <c r="R124" s="135"/>
      <c r="S124" s="135"/>
      <c r="T124" s="135"/>
      <c r="U124" s="135"/>
      <c r="V124" s="135"/>
      <c r="W124" s="135"/>
      <c r="X124" s="135"/>
      <c r="Y124" s="135"/>
      <c r="Z124" s="136"/>
      <c r="AA124" s="125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7"/>
    </row>
    <row r="125" spans="1:46" ht="116.25" customHeight="1" thickBot="1" x14ac:dyDescent="0.2">
      <c r="B125" s="98" t="s">
        <v>10</v>
      </c>
      <c r="C125" s="99" t="s">
        <v>33</v>
      </c>
      <c r="D125" s="100"/>
      <c r="E125" s="101" t="s">
        <v>34</v>
      </c>
      <c r="F125" s="104" t="s">
        <v>126</v>
      </c>
      <c r="G125" s="102" t="s">
        <v>35</v>
      </c>
      <c r="H125" s="103" t="s">
        <v>124</v>
      </c>
      <c r="I125" s="42" t="s">
        <v>36</v>
      </c>
      <c r="J125" s="42" t="s">
        <v>136</v>
      </c>
      <c r="K125" s="42" t="s">
        <v>37</v>
      </c>
      <c r="L125" s="42" t="s">
        <v>38</v>
      </c>
      <c r="M125" s="42" t="s">
        <v>39</v>
      </c>
      <c r="N125" s="42" t="s">
        <v>40</v>
      </c>
      <c r="O125" s="42" t="s">
        <v>127</v>
      </c>
      <c r="P125" s="130"/>
      <c r="Q125" s="79" t="s">
        <v>137</v>
      </c>
      <c r="R125" s="118" t="s">
        <v>129</v>
      </c>
      <c r="S125" s="79" t="s">
        <v>138</v>
      </c>
      <c r="T125" s="118" t="s">
        <v>129</v>
      </c>
      <c r="U125" s="79" t="s">
        <v>139</v>
      </c>
      <c r="V125" s="118" t="s">
        <v>129</v>
      </c>
      <c r="W125" s="79" t="s">
        <v>140</v>
      </c>
      <c r="X125" s="118" t="s">
        <v>129</v>
      </c>
      <c r="Y125" s="79" t="s">
        <v>141</v>
      </c>
      <c r="Z125" s="223" t="s">
        <v>129</v>
      </c>
      <c r="AA125" s="78" t="s">
        <v>41</v>
      </c>
      <c r="AB125" s="52" t="s">
        <v>42</v>
      </c>
      <c r="AC125" s="52" t="s">
        <v>43</v>
      </c>
      <c r="AD125" s="52" t="s">
        <v>44</v>
      </c>
      <c r="AE125" s="52" t="s">
        <v>45</v>
      </c>
      <c r="AF125" s="52" t="s">
        <v>46</v>
      </c>
      <c r="AG125" s="52" t="s">
        <v>47</v>
      </c>
      <c r="AH125" s="52" t="s">
        <v>48</v>
      </c>
      <c r="AI125" s="52" t="s">
        <v>49</v>
      </c>
      <c r="AJ125" s="52" t="s">
        <v>50</v>
      </c>
      <c r="AK125" s="52" t="s">
        <v>51</v>
      </c>
      <c r="AL125" s="52" t="s">
        <v>52</v>
      </c>
      <c r="AM125" s="52" t="s">
        <v>53</v>
      </c>
      <c r="AN125" s="52" t="s">
        <v>54</v>
      </c>
      <c r="AO125" s="53" t="s">
        <v>55</v>
      </c>
      <c r="AP125" s="53" t="s">
        <v>56</v>
      </c>
      <c r="AQ125" s="53" t="s">
        <v>57</v>
      </c>
      <c r="AR125" s="54" t="s">
        <v>58</v>
      </c>
      <c r="AS125" s="52" t="s">
        <v>59</v>
      </c>
      <c r="AT125" s="62" t="s">
        <v>3</v>
      </c>
    </row>
    <row r="126" spans="1:46" ht="14.25" customHeight="1" x14ac:dyDescent="0.15">
      <c r="A126" s="65">
        <f t="shared" ref="A126:A155" si="0">IF(AND(C126&lt;&gt;"",AR126&lt;&gt;1),1,0)</f>
        <v>0</v>
      </c>
      <c r="B126" s="45">
        <v>1</v>
      </c>
      <c r="C126" s="59" t="str">
        <f>IF(ISERROR(VLOOKUP($B126,Data!$C$2:$F$131,3,FALSE)),"",VLOOKUP($B126,Data!$C$2:$F$131,3,FALSE))</f>
        <v/>
      </c>
      <c r="D126" s="75"/>
      <c r="E126" s="60" t="str">
        <f>IF(ISERROR(VLOOKUP($B126,Data!$C$2:$G$131,5,FALSE)),"",VLOOKUP($B126,Data!$C$2:$G$131,5,FALSE))</f>
        <v/>
      </c>
      <c r="F126" s="109"/>
      <c r="G126" s="110"/>
      <c r="H126" s="111"/>
      <c r="I126" s="111"/>
      <c r="J126" s="111"/>
      <c r="K126" s="111"/>
      <c r="L126" s="111"/>
      <c r="M126" s="111"/>
      <c r="N126" s="111"/>
      <c r="O126" s="110"/>
      <c r="P126" s="112">
        <f>O126*IF(OR(F126="female(above junior high school)",F126="male(above junior high school)"),1,IF(OR(F126="female(elementary school)",F126="male(elementary school)"),1/2,IF(OR(F126="female(preschool)",F126="male(preschool)"),0,0)))</f>
        <v>0</v>
      </c>
      <c r="Q126" s="110"/>
      <c r="R126" s="218">
        <f>IF(LEFT(Q126,1)="S",6000,IF(LEFT(Q126,1)="H",8000,0))</f>
        <v>0</v>
      </c>
      <c r="S126" s="110"/>
      <c r="T126" s="218">
        <f>IF(LEFT(S126,1)="S",6000,IF(LEFT(S126,1)="H",8000,0))</f>
        <v>0</v>
      </c>
      <c r="U126" s="110"/>
      <c r="V126" s="218">
        <f>IF(LEFT(U126,1)="S",6000,IF(LEFT(U126,1)="H",8000,0))</f>
        <v>0</v>
      </c>
      <c r="W126" s="110"/>
      <c r="X126" s="218">
        <f>IF(LEFT(W126,1)="S",6000,IF(LEFT(W126,1)="H",8000,0))</f>
        <v>0</v>
      </c>
      <c r="Y126" s="113"/>
      <c r="Z126" s="224">
        <f>IF(LEFT(Y126,1)="S",4200,IF(LEFT(Y126,1)="H",7000,0))</f>
        <v>0</v>
      </c>
      <c r="AA126" s="220">
        <f>SUMIF(Data!$E$2:$E$131,$C126,Data!H$2:H$131)</f>
        <v>0</v>
      </c>
      <c r="AB126" s="56">
        <f>SUMIF(Data!$E$2:$E$131,$C126,Data!I$2:I$131)</f>
        <v>0</v>
      </c>
      <c r="AC126" s="56">
        <f>SUMIF(Data!$E$2:$E$131,$C126,Data!J$2:J$131)</f>
        <v>0</v>
      </c>
      <c r="AD126" s="56">
        <f>SUMIF(Data!$E$2:$E$131,$C126,Data!K$2:K$131)</f>
        <v>0</v>
      </c>
      <c r="AE126" s="56">
        <f>SUMIF(Data!$E$2:$E$131,$C126,Data!L$2:L$131)</f>
        <v>0</v>
      </c>
      <c r="AF126" s="56">
        <f>SUMIF(Data!$E$2:$E$131,$C126,Data!M$2:M$131)</f>
        <v>0</v>
      </c>
      <c r="AG126" s="56">
        <f>SUMIF(Data!$E$2:$E$131,$C126,Data!N$2:N$131)</f>
        <v>0</v>
      </c>
      <c r="AH126" s="56">
        <f>SUMIF(Data!$E$2:$E$131,$C126,Data!O$2:O$131)</f>
        <v>0</v>
      </c>
      <c r="AI126" s="56">
        <f>SUMIF(Data!$E$2:$E$131,$C126,Data!P$2:P$131)</f>
        <v>0</v>
      </c>
      <c r="AJ126" s="56">
        <f>SUMIF(Data!$E$2:$E$131,$C126,Data!Q$2:Q$131)</f>
        <v>0</v>
      </c>
      <c r="AK126" s="56">
        <f>SUMIF(Data!$E$2:$E$131,$C126,Data!R$2:R$131)</f>
        <v>0</v>
      </c>
      <c r="AL126" s="56">
        <f>SUMIF(Data!$E$2:$E$131,$C126,Data!S$2:S$131)</f>
        <v>0</v>
      </c>
      <c r="AM126" s="56">
        <f>SUMIF(Data!$E$2:$E$131,$C126,Data!T$2:T$131)</f>
        <v>0</v>
      </c>
      <c r="AN126" s="56">
        <f>SUMIF(Data!$E$2:$E$131,$C126,Data!U$2:U$131)</f>
        <v>0</v>
      </c>
      <c r="AO126" s="56">
        <f>SUMIF(Data!$E$2:$E$131,$C126,Data!V$2:V$131)</f>
        <v>0</v>
      </c>
      <c r="AP126" s="56">
        <f>SUMIF(Data!$E$2:$E$131,$C126,Data!W$2:W$131)</f>
        <v>0</v>
      </c>
      <c r="AQ126" s="56">
        <f>SUMIF(Data!$E$2:$E$131,$C126,Data!X$2:X$131)</f>
        <v>0</v>
      </c>
      <c r="AR126" s="49">
        <f>SUMIF(Data!$E$2:$E$131,$C126,Data!Y$2:Y$131)</f>
        <v>0</v>
      </c>
      <c r="AS126" s="56" t="str">
        <f t="shared" ref="AS126:AS155" si="1">IF(C126&lt;&gt;"",$D$6,"")</f>
        <v/>
      </c>
      <c r="AT126" s="60" t="str">
        <f t="shared" ref="AT126:AT155" si="2">IF(C126&lt;&gt;"",$D$7,"")</f>
        <v/>
      </c>
    </row>
    <row r="127" spans="1:46" ht="14.25" customHeight="1" x14ac:dyDescent="0.15">
      <c r="A127" s="65">
        <f t="shared" si="0"/>
        <v>0</v>
      </c>
      <c r="B127" s="46">
        <v>2</v>
      </c>
      <c r="C127" s="55" t="str">
        <f>IF(ISERROR(VLOOKUP($B127,Data!$C$2:$F$131,3,FALSE)),"",VLOOKUP($B127,Data!$C$2:$F$131,3,FALSE))</f>
        <v/>
      </c>
      <c r="D127" s="76"/>
      <c r="E127" s="60" t="str">
        <f>IF(ISERROR(VLOOKUP($B127,Data!$C$2:$G$131,5,FALSE)),"",VLOOKUP($B127,Data!$C$2:$G$131,5,FALSE))</f>
        <v/>
      </c>
      <c r="F127" s="114"/>
      <c r="G127" s="105"/>
      <c r="H127" s="106"/>
      <c r="I127" s="106"/>
      <c r="J127" s="106"/>
      <c r="K127" s="106"/>
      <c r="L127" s="106"/>
      <c r="M127" s="106"/>
      <c r="N127" s="106"/>
      <c r="O127" s="105"/>
      <c r="P127" s="48">
        <f t="shared" ref="P127:P155" si="3">O127*IF(OR(F127="female(above junior high school)",F127="male(above junior high school)"),1,IF(OR(F127="female(elementary school)",F127="male(elementary school)"),1/2,IF(OR(F127="female(preschool)",F127="male(preschool)"),0,0)))</f>
        <v>0</v>
      </c>
      <c r="Q127" s="105"/>
      <c r="R127" s="119">
        <f t="shared" ref="R127:T155" si="4">IF(LEFT(Q127,1)="S",6000,IF(LEFT(Q127,1)="H",8000,0))</f>
        <v>0</v>
      </c>
      <c r="S127" s="105"/>
      <c r="T127" s="119">
        <f t="shared" si="4"/>
        <v>0</v>
      </c>
      <c r="U127" s="105"/>
      <c r="V127" s="119">
        <f t="shared" ref="V127" si="5">IF(LEFT(U127,1)="S",6000,IF(LEFT(U127,1)="H",8000,0))</f>
        <v>0</v>
      </c>
      <c r="W127" s="105"/>
      <c r="X127" s="119">
        <f t="shared" ref="X127" si="6">IF(LEFT(W127,1)="S",6000,IF(LEFT(W127,1)="H",8000,0))</f>
        <v>0</v>
      </c>
      <c r="Y127" s="115"/>
      <c r="Z127" s="225">
        <f t="shared" ref="Z127:Z155" si="7">IF(LEFT(Y127,1)="S",4200,IF(LEFT(Y127,1)="H",7000,0))</f>
        <v>0</v>
      </c>
      <c r="AA127" s="221">
        <f>SUMIF(Data!$E$2:$E$131,$C127,Data!H$2:H$131)</f>
        <v>0</v>
      </c>
      <c r="AB127" s="48">
        <f>SUMIF(Data!$E$2:$E$131,$C127,Data!I$2:I$131)</f>
        <v>0</v>
      </c>
      <c r="AC127" s="48">
        <f>SUMIF(Data!$E$2:$E$131,$C127,Data!J$2:J$131)</f>
        <v>0</v>
      </c>
      <c r="AD127" s="48">
        <f>SUMIF(Data!$E$2:$E$131,$C127,Data!K$2:K$131)</f>
        <v>0</v>
      </c>
      <c r="AE127" s="48">
        <f>SUMIF(Data!$E$2:$E$131,$C127,Data!L$2:L$131)</f>
        <v>0</v>
      </c>
      <c r="AF127" s="48">
        <f>SUMIF(Data!$E$2:$E$131,$C127,Data!M$2:M$131)</f>
        <v>0</v>
      </c>
      <c r="AG127" s="48">
        <f>SUMIF(Data!$E$2:$E$131,$C127,Data!N$2:N$131)</f>
        <v>0</v>
      </c>
      <c r="AH127" s="48">
        <f>SUMIF(Data!$E$2:$E$131,$C127,Data!O$2:O$131)</f>
        <v>0</v>
      </c>
      <c r="AI127" s="48">
        <f>SUMIF(Data!$E$2:$E$131,$C127,Data!P$2:P$131)</f>
        <v>0</v>
      </c>
      <c r="AJ127" s="48">
        <f>SUMIF(Data!$E$2:$E$131,$C127,Data!Q$2:Q$131)</f>
        <v>0</v>
      </c>
      <c r="AK127" s="48">
        <f>SUMIF(Data!$E$2:$E$131,$C127,Data!R$2:R$131)</f>
        <v>0</v>
      </c>
      <c r="AL127" s="48">
        <f>SUMIF(Data!$E$2:$E$131,$C127,Data!S$2:S$131)</f>
        <v>0</v>
      </c>
      <c r="AM127" s="48">
        <f>SUMIF(Data!$E$2:$E$131,$C127,Data!T$2:T$131)</f>
        <v>0</v>
      </c>
      <c r="AN127" s="56">
        <f>SUMIF(Data!$E$2:$E$131,$C127,Data!U$2:U$131)</f>
        <v>0</v>
      </c>
      <c r="AO127" s="56">
        <f>SUMIF(Data!$E$2:$E$131,$C127,Data!V$2:V$131)</f>
        <v>0</v>
      </c>
      <c r="AP127" s="56">
        <f>SUMIF(Data!$E$2:$E$131,$C127,Data!W$2:W$131)</f>
        <v>0</v>
      </c>
      <c r="AQ127" s="56">
        <f>SUMIF(Data!$E$2:$E$131,$C127,Data!X$2:X$131)</f>
        <v>0</v>
      </c>
      <c r="AR127" s="49">
        <f>SUMIF(Data!$E$2:$E$131,$C127,Data!Y$2:Y$131)</f>
        <v>0</v>
      </c>
      <c r="AS127" s="56" t="str">
        <f t="shared" si="1"/>
        <v/>
      </c>
      <c r="AT127" s="60" t="str">
        <f t="shared" si="2"/>
        <v/>
      </c>
    </row>
    <row r="128" spans="1:46" ht="14.25" customHeight="1" x14ac:dyDescent="0.15">
      <c r="A128" s="65">
        <f t="shared" si="0"/>
        <v>0</v>
      </c>
      <c r="B128" s="46">
        <v>3</v>
      </c>
      <c r="C128" s="55" t="str">
        <f>IF(ISERROR(VLOOKUP($B128,Data!$C$2:$F$131,3,FALSE)),"",VLOOKUP($B128,Data!$C$2:$F$131,3,FALSE))</f>
        <v/>
      </c>
      <c r="D128" s="76"/>
      <c r="E128" s="60" t="str">
        <f>IF(ISERROR(VLOOKUP($B128,Data!$C$2:$G$131,5,FALSE)),"",VLOOKUP($B128,Data!$C$2:$G$131,5,FALSE))</f>
        <v/>
      </c>
      <c r="F128" s="114"/>
      <c r="G128" s="105"/>
      <c r="H128" s="106"/>
      <c r="I128" s="106"/>
      <c r="J128" s="106"/>
      <c r="K128" s="106"/>
      <c r="L128" s="106"/>
      <c r="M128" s="106"/>
      <c r="N128" s="106"/>
      <c r="O128" s="105"/>
      <c r="P128" s="48">
        <f t="shared" si="3"/>
        <v>0</v>
      </c>
      <c r="Q128" s="105"/>
      <c r="R128" s="119">
        <f t="shared" si="4"/>
        <v>0</v>
      </c>
      <c r="S128" s="105"/>
      <c r="T128" s="119">
        <f t="shared" si="4"/>
        <v>0</v>
      </c>
      <c r="U128" s="105"/>
      <c r="V128" s="119">
        <f t="shared" ref="V128" si="8">IF(LEFT(U128,1)="S",6000,IF(LEFT(U128,1)="H",8000,0))</f>
        <v>0</v>
      </c>
      <c r="W128" s="105"/>
      <c r="X128" s="119">
        <f t="shared" ref="X128" si="9">IF(LEFT(W128,1)="S",6000,IF(LEFT(W128,1)="H",8000,0))</f>
        <v>0</v>
      </c>
      <c r="Y128" s="115"/>
      <c r="Z128" s="225">
        <f t="shared" si="7"/>
        <v>0</v>
      </c>
      <c r="AA128" s="221">
        <f>SUMIF(Data!$E$2:$E$131,$C128,Data!H$2:H$131)</f>
        <v>0</v>
      </c>
      <c r="AB128" s="48">
        <f>SUMIF(Data!$E$2:$E$131,$C128,Data!I$2:I$131)</f>
        <v>0</v>
      </c>
      <c r="AC128" s="48">
        <f>SUMIF(Data!$E$2:$E$131,$C128,Data!J$2:J$131)</f>
        <v>0</v>
      </c>
      <c r="AD128" s="48">
        <f>SUMIF(Data!$E$2:$E$131,$C128,Data!K$2:K$131)</f>
        <v>0</v>
      </c>
      <c r="AE128" s="48">
        <f>SUMIF(Data!$E$2:$E$131,$C128,Data!L$2:L$131)</f>
        <v>0</v>
      </c>
      <c r="AF128" s="48">
        <f>SUMIF(Data!$E$2:$E$131,$C128,Data!M$2:M$131)</f>
        <v>0</v>
      </c>
      <c r="AG128" s="48">
        <f>SUMIF(Data!$E$2:$E$131,$C128,Data!N$2:N$131)</f>
        <v>0</v>
      </c>
      <c r="AH128" s="48">
        <f>SUMIF(Data!$E$2:$E$131,$C128,Data!O$2:O$131)</f>
        <v>0</v>
      </c>
      <c r="AI128" s="48">
        <f>SUMIF(Data!$E$2:$E$131,$C128,Data!P$2:P$131)</f>
        <v>0</v>
      </c>
      <c r="AJ128" s="48">
        <f>SUMIF(Data!$E$2:$E$131,$C128,Data!Q$2:Q$131)</f>
        <v>0</v>
      </c>
      <c r="AK128" s="48">
        <f>SUMIF(Data!$E$2:$E$131,$C128,Data!R$2:R$131)</f>
        <v>0</v>
      </c>
      <c r="AL128" s="48">
        <f>SUMIF(Data!$E$2:$E$131,$C128,Data!S$2:S$131)</f>
        <v>0</v>
      </c>
      <c r="AM128" s="48">
        <f>SUMIF(Data!$E$2:$E$131,$C128,Data!T$2:T$131)</f>
        <v>0</v>
      </c>
      <c r="AN128" s="56">
        <f>SUMIF(Data!$E$2:$E$131,$C128,Data!U$2:U$131)</f>
        <v>0</v>
      </c>
      <c r="AO128" s="56">
        <f>SUMIF(Data!$E$2:$E$131,$C128,Data!V$2:V$131)</f>
        <v>0</v>
      </c>
      <c r="AP128" s="56">
        <f>SUMIF(Data!$E$2:$E$131,$C128,Data!W$2:W$131)</f>
        <v>0</v>
      </c>
      <c r="AQ128" s="56">
        <f>SUMIF(Data!$E$2:$E$131,$C128,Data!X$2:X$131)</f>
        <v>0</v>
      </c>
      <c r="AR128" s="49">
        <f>SUMIF(Data!$E$2:$E$131,$C128,Data!Y$2:Y$131)</f>
        <v>0</v>
      </c>
      <c r="AS128" s="56" t="str">
        <f t="shared" si="1"/>
        <v/>
      </c>
      <c r="AT128" s="60" t="str">
        <f t="shared" si="2"/>
        <v/>
      </c>
    </row>
    <row r="129" spans="1:46" ht="14.25" customHeight="1" x14ac:dyDescent="0.15">
      <c r="A129" s="65">
        <f t="shared" si="0"/>
        <v>0</v>
      </c>
      <c r="B129" s="46">
        <v>4</v>
      </c>
      <c r="C129" s="55" t="str">
        <f>IF(ISERROR(VLOOKUP($B129,Data!$C$2:$F$131,3,FALSE)),"",VLOOKUP($B129,Data!$C$2:$F$131,3,FALSE))</f>
        <v/>
      </c>
      <c r="D129" s="76"/>
      <c r="E129" s="60" t="str">
        <f>IF(ISERROR(VLOOKUP($B129,Data!$C$2:$G$131,5,FALSE)),"",VLOOKUP($B129,Data!$C$2:$G$131,5,FALSE))</f>
        <v/>
      </c>
      <c r="F129" s="114"/>
      <c r="G129" s="105"/>
      <c r="H129" s="106"/>
      <c r="I129" s="106"/>
      <c r="J129" s="106"/>
      <c r="K129" s="106"/>
      <c r="L129" s="106"/>
      <c r="M129" s="106"/>
      <c r="N129" s="106"/>
      <c r="O129" s="105"/>
      <c r="P129" s="48">
        <f t="shared" si="3"/>
        <v>0</v>
      </c>
      <c r="Q129" s="105"/>
      <c r="R129" s="119">
        <f t="shared" si="4"/>
        <v>0</v>
      </c>
      <c r="S129" s="105"/>
      <c r="T129" s="119">
        <f t="shared" si="4"/>
        <v>0</v>
      </c>
      <c r="U129" s="105"/>
      <c r="V129" s="119">
        <f t="shared" ref="V129" si="10">IF(LEFT(U129,1)="S",6000,IF(LEFT(U129,1)="H",8000,0))</f>
        <v>0</v>
      </c>
      <c r="W129" s="105"/>
      <c r="X129" s="119">
        <f t="shared" ref="X129" si="11">IF(LEFT(W129,1)="S",6000,IF(LEFT(W129,1)="H",8000,0))</f>
        <v>0</v>
      </c>
      <c r="Y129" s="115"/>
      <c r="Z129" s="225">
        <f t="shared" si="7"/>
        <v>0</v>
      </c>
      <c r="AA129" s="221">
        <f>SUMIF(Data!$E$2:$E$131,$C129,Data!H$2:H$131)</f>
        <v>0</v>
      </c>
      <c r="AB129" s="48">
        <f>SUMIF(Data!$E$2:$E$131,$C129,Data!I$2:I$131)</f>
        <v>0</v>
      </c>
      <c r="AC129" s="48">
        <f>SUMIF(Data!$E$2:$E$131,$C129,Data!J$2:J$131)</f>
        <v>0</v>
      </c>
      <c r="AD129" s="48">
        <f>SUMIF(Data!$E$2:$E$131,$C129,Data!K$2:K$131)</f>
        <v>0</v>
      </c>
      <c r="AE129" s="48">
        <f>SUMIF(Data!$E$2:$E$131,$C129,Data!L$2:L$131)</f>
        <v>0</v>
      </c>
      <c r="AF129" s="48">
        <f>SUMIF(Data!$E$2:$E$131,$C129,Data!M$2:M$131)</f>
        <v>0</v>
      </c>
      <c r="AG129" s="48">
        <f>SUMIF(Data!$E$2:$E$131,$C129,Data!N$2:N$131)</f>
        <v>0</v>
      </c>
      <c r="AH129" s="48">
        <f>SUMIF(Data!$E$2:$E$131,$C129,Data!O$2:O$131)</f>
        <v>0</v>
      </c>
      <c r="AI129" s="48">
        <f>SUMIF(Data!$E$2:$E$131,$C129,Data!P$2:P$131)</f>
        <v>0</v>
      </c>
      <c r="AJ129" s="48">
        <f>SUMIF(Data!$E$2:$E$131,$C129,Data!Q$2:Q$131)</f>
        <v>0</v>
      </c>
      <c r="AK129" s="48">
        <f>SUMIF(Data!$E$2:$E$131,$C129,Data!R$2:R$131)</f>
        <v>0</v>
      </c>
      <c r="AL129" s="48">
        <f>SUMIF(Data!$E$2:$E$131,$C129,Data!S$2:S$131)</f>
        <v>0</v>
      </c>
      <c r="AM129" s="48">
        <f>SUMIF(Data!$E$2:$E$131,$C129,Data!T$2:T$131)</f>
        <v>0</v>
      </c>
      <c r="AN129" s="56">
        <f>SUMIF(Data!$E$2:$E$131,$C129,Data!U$2:U$131)</f>
        <v>0</v>
      </c>
      <c r="AO129" s="56">
        <f>SUMIF(Data!$E$2:$E$131,$C129,Data!V$2:V$131)</f>
        <v>0</v>
      </c>
      <c r="AP129" s="56">
        <f>SUMIF(Data!$E$2:$E$131,$C129,Data!W$2:W$131)</f>
        <v>0</v>
      </c>
      <c r="AQ129" s="56">
        <f>SUMIF(Data!$E$2:$E$131,$C129,Data!X$2:X$131)</f>
        <v>0</v>
      </c>
      <c r="AR129" s="49">
        <f>SUMIF(Data!$E$2:$E$131,$C129,Data!Y$2:Y$131)</f>
        <v>0</v>
      </c>
      <c r="AS129" s="56" t="str">
        <f t="shared" si="1"/>
        <v/>
      </c>
      <c r="AT129" s="60" t="str">
        <f t="shared" si="2"/>
        <v/>
      </c>
    </row>
    <row r="130" spans="1:46" ht="14.25" customHeight="1" x14ac:dyDescent="0.15">
      <c r="A130" s="65">
        <f t="shared" si="0"/>
        <v>0</v>
      </c>
      <c r="B130" s="46">
        <v>5</v>
      </c>
      <c r="C130" s="55" t="str">
        <f>IF(ISERROR(VLOOKUP($B130,Data!$C$2:$F$131,3,FALSE)),"",VLOOKUP($B130,Data!$C$2:$F$131,3,FALSE))</f>
        <v/>
      </c>
      <c r="D130" s="76"/>
      <c r="E130" s="60" t="str">
        <f>IF(ISERROR(VLOOKUP($B130,Data!$C$2:$G$131,5,FALSE)),"",VLOOKUP($B130,Data!$C$2:$G$131,5,FALSE))</f>
        <v/>
      </c>
      <c r="F130" s="114"/>
      <c r="G130" s="105"/>
      <c r="H130" s="106"/>
      <c r="I130" s="106"/>
      <c r="J130" s="106"/>
      <c r="K130" s="106"/>
      <c r="L130" s="106"/>
      <c r="M130" s="106"/>
      <c r="N130" s="106"/>
      <c r="O130" s="105"/>
      <c r="P130" s="48">
        <f t="shared" si="3"/>
        <v>0</v>
      </c>
      <c r="Q130" s="105"/>
      <c r="R130" s="119">
        <f t="shared" si="4"/>
        <v>0</v>
      </c>
      <c r="S130" s="105"/>
      <c r="T130" s="119">
        <f t="shared" si="4"/>
        <v>0</v>
      </c>
      <c r="U130" s="105"/>
      <c r="V130" s="119">
        <f t="shared" ref="V130" si="12">IF(LEFT(U130,1)="S",6000,IF(LEFT(U130,1)="H",8000,0))</f>
        <v>0</v>
      </c>
      <c r="W130" s="105"/>
      <c r="X130" s="119">
        <f t="shared" ref="X130" si="13">IF(LEFT(W130,1)="S",6000,IF(LEFT(W130,1)="H",8000,0))</f>
        <v>0</v>
      </c>
      <c r="Y130" s="115"/>
      <c r="Z130" s="225">
        <f t="shared" si="7"/>
        <v>0</v>
      </c>
      <c r="AA130" s="221">
        <f>SUMIF(Data!$E$2:$E$131,$C130,Data!H$2:H$131)</f>
        <v>0</v>
      </c>
      <c r="AB130" s="48">
        <f>SUMIF(Data!$E$2:$E$131,$C130,Data!I$2:I$131)</f>
        <v>0</v>
      </c>
      <c r="AC130" s="48">
        <f>SUMIF(Data!$E$2:$E$131,$C130,Data!J$2:J$131)</f>
        <v>0</v>
      </c>
      <c r="AD130" s="48">
        <f>SUMIF(Data!$E$2:$E$131,$C130,Data!K$2:K$131)</f>
        <v>0</v>
      </c>
      <c r="AE130" s="48">
        <f>SUMIF(Data!$E$2:$E$131,$C130,Data!L$2:L$131)</f>
        <v>0</v>
      </c>
      <c r="AF130" s="48">
        <f>SUMIF(Data!$E$2:$E$131,$C130,Data!M$2:M$131)</f>
        <v>0</v>
      </c>
      <c r="AG130" s="48">
        <f>SUMIF(Data!$E$2:$E$131,$C130,Data!N$2:N$131)</f>
        <v>0</v>
      </c>
      <c r="AH130" s="48">
        <f>SUMIF(Data!$E$2:$E$131,$C130,Data!O$2:O$131)</f>
        <v>0</v>
      </c>
      <c r="AI130" s="48">
        <f>SUMIF(Data!$E$2:$E$131,$C130,Data!P$2:P$131)</f>
        <v>0</v>
      </c>
      <c r="AJ130" s="48">
        <f>SUMIF(Data!$E$2:$E$131,$C130,Data!Q$2:Q$131)</f>
        <v>0</v>
      </c>
      <c r="AK130" s="48">
        <f>SUMIF(Data!$E$2:$E$131,$C130,Data!R$2:R$131)</f>
        <v>0</v>
      </c>
      <c r="AL130" s="48">
        <f>SUMIF(Data!$E$2:$E$131,$C130,Data!S$2:S$131)</f>
        <v>0</v>
      </c>
      <c r="AM130" s="48">
        <f>SUMIF(Data!$E$2:$E$131,$C130,Data!T$2:T$131)</f>
        <v>0</v>
      </c>
      <c r="AN130" s="56">
        <f>SUMIF(Data!$E$2:$E$131,$C130,Data!U$2:U$131)</f>
        <v>0</v>
      </c>
      <c r="AO130" s="56">
        <f>SUMIF(Data!$E$2:$E$131,$C130,Data!V$2:V$131)</f>
        <v>0</v>
      </c>
      <c r="AP130" s="56">
        <f>SUMIF(Data!$E$2:$E$131,$C130,Data!W$2:W$131)</f>
        <v>0</v>
      </c>
      <c r="AQ130" s="56">
        <f>SUMIF(Data!$E$2:$E$131,$C130,Data!X$2:X$131)</f>
        <v>0</v>
      </c>
      <c r="AR130" s="49">
        <f>SUMIF(Data!$E$2:$E$131,$C130,Data!Y$2:Y$131)</f>
        <v>0</v>
      </c>
      <c r="AS130" s="56" t="str">
        <f t="shared" si="1"/>
        <v/>
      </c>
      <c r="AT130" s="60" t="str">
        <f t="shared" si="2"/>
        <v/>
      </c>
    </row>
    <row r="131" spans="1:46" ht="14.25" customHeight="1" x14ac:dyDescent="0.15">
      <c r="A131" s="65">
        <f t="shared" si="0"/>
        <v>0</v>
      </c>
      <c r="B131" s="46">
        <v>6</v>
      </c>
      <c r="C131" s="55" t="str">
        <f>IF(ISERROR(VLOOKUP($B131,Data!$C$2:$F$131,3,FALSE)),"",VLOOKUP($B131,Data!$C$2:$F$131,3,FALSE))</f>
        <v/>
      </c>
      <c r="D131" s="76"/>
      <c r="E131" s="60" t="str">
        <f>IF(ISERROR(VLOOKUP($B131,Data!$C$2:$G$131,5,FALSE)),"",VLOOKUP($B131,Data!$C$2:$G$131,5,FALSE))</f>
        <v/>
      </c>
      <c r="F131" s="114"/>
      <c r="G131" s="105"/>
      <c r="H131" s="106"/>
      <c r="I131" s="106"/>
      <c r="J131" s="106"/>
      <c r="K131" s="106"/>
      <c r="L131" s="106"/>
      <c r="M131" s="106"/>
      <c r="N131" s="106"/>
      <c r="O131" s="105"/>
      <c r="P131" s="48">
        <f t="shared" si="3"/>
        <v>0</v>
      </c>
      <c r="Q131" s="105"/>
      <c r="R131" s="119">
        <f t="shared" si="4"/>
        <v>0</v>
      </c>
      <c r="S131" s="105"/>
      <c r="T131" s="119">
        <f t="shared" si="4"/>
        <v>0</v>
      </c>
      <c r="U131" s="105"/>
      <c r="V131" s="119">
        <f t="shared" ref="V131" si="14">IF(LEFT(U131,1)="S",6000,IF(LEFT(U131,1)="H",8000,0))</f>
        <v>0</v>
      </c>
      <c r="W131" s="105"/>
      <c r="X131" s="119">
        <f t="shared" ref="X131" si="15">IF(LEFT(W131,1)="S",6000,IF(LEFT(W131,1)="H",8000,0))</f>
        <v>0</v>
      </c>
      <c r="Y131" s="115"/>
      <c r="Z131" s="225">
        <f t="shared" si="7"/>
        <v>0</v>
      </c>
      <c r="AA131" s="221">
        <f>SUMIF(Data!$E$2:$E$131,$C131,Data!H$2:H$131)</f>
        <v>0</v>
      </c>
      <c r="AB131" s="48">
        <f>SUMIF(Data!$E$2:$E$131,$C131,Data!I$2:I$131)</f>
        <v>0</v>
      </c>
      <c r="AC131" s="48">
        <f>SUMIF(Data!$E$2:$E$131,$C131,Data!J$2:J$131)</f>
        <v>0</v>
      </c>
      <c r="AD131" s="48">
        <f>SUMIF(Data!$E$2:$E$131,$C131,Data!K$2:K$131)</f>
        <v>0</v>
      </c>
      <c r="AE131" s="48">
        <f>SUMIF(Data!$E$2:$E$131,$C131,Data!L$2:L$131)</f>
        <v>0</v>
      </c>
      <c r="AF131" s="48">
        <f>SUMIF(Data!$E$2:$E$131,$C131,Data!M$2:M$131)</f>
        <v>0</v>
      </c>
      <c r="AG131" s="48">
        <f>SUMIF(Data!$E$2:$E$131,$C131,Data!N$2:N$131)</f>
        <v>0</v>
      </c>
      <c r="AH131" s="48">
        <f>SUMIF(Data!$E$2:$E$131,$C131,Data!O$2:O$131)</f>
        <v>0</v>
      </c>
      <c r="AI131" s="48">
        <f>SUMIF(Data!$E$2:$E$131,$C131,Data!P$2:P$131)</f>
        <v>0</v>
      </c>
      <c r="AJ131" s="48">
        <f>SUMIF(Data!$E$2:$E$131,$C131,Data!Q$2:Q$131)</f>
        <v>0</v>
      </c>
      <c r="AK131" s="48">
        <f>SUMIF(Data!$E$2:$E$131,$C131,Data!R$2:R$131)</f>
        <v>0</v>
      </c>
      <c r="AL131" s="48">
        <f>SUMIF(Data!$E$2:$E$131,$C131,Data!S$2:S$131)</f>
        <v>0</v>
      </c>
      <c r="AM131" s="48">
        <f>SUMIF(Data!$E$2:$E$131,$C131,Data!T$2:T$131)</f>
        <v>0</v>
      </c>
      <c r="AN131" s="56">
        <f>SUMIF(Data!$E$2:$E$131,$C131,Data!U$2:U$131)</f>
        <v>0</v>
      </c>
      <c r="AO131" s="56">
        <f>SUMIF(Data!$E$2:$E$131,$C131,Data!V$2:V$131)</f>
        <v>0</v>
      </c>
      <c r="AP131" s="56">
        <f>SUMIF(Data!$E$2:$E$131,$C131,Data!W$2:W$131)</f>
        <v>0</v>
      </c>
      <c r="AQ131" s="56">
        <f>SUMIF(Data!$E$2:$E$131,$C131,Data!X$2:X$131)</f>
        <v>0</v>
      </c>
      <c r="AR131" s="49">
        <f>SUMIF(Data!$E$2:$E$131,$C131,Data!Y$2:Y$131)</f>
        <v>0</v>
      </c>
      <c r="AS131" s="56" t="str">
        <f t="shared" si="1"/>
        <v/>
      </c>
      <c r="AT131" s="60" t="str">
        <f t="shared" si="2"/>
        <v/>
      </c>
    </row>
    <row r="132" spans="1:46" ht="14.25" customHeight="1" x14ac:dyDescent="0.15">
      <c r="A132" s="65">
        <f t="shared" si="0"/>
        <v>0</v>
      </c>
      <c r="B132" s="46">
        <v>7</v>
      </c>
      <c r="C132" s="55" t="str">
        <f>IF(ISERROR(VLOOKUP($B132,Data!$C$2:$F$131,3,FALSE)),"",VLOOKUP($B132,Data!$C$2:$F$131,3,FALSE))</f>
        <v/>
      </c>
      <c r="D132" s="76"/>
      <c r="E132" s="60" t="str">
        <f>IF(ISERROR(VLOOKUP($B132,Data!$C$2:$G$131,5,FALSE)),"",VLOOKUP($B132,Data!$C$2:$G$131,5,FALSE))</f>
        <v/>
      </c>
      <c r="F132" s="114"/>
      <c r="G132" s="105"/>
      <c r="H132" s="106"/>
      <c r="I132" s="106"/>
      <c r="J132" s="106"/>
      <c r="K132" s="106"/>
      <c r="L132" s="106"/>
      <c r="M132" s="106"/>
      <c r="N132" s="106"/>
      <c r="O132" s="105"/>
      <c r="P132" s="48">
        <f t="shared" si="3"/>
        <v>0</v>
      </c>
      <c r="Q132" s="105"/>
      <c r="R132" s="119">
        <f t="shared" si="4"/>
        <v>0</v>
      </c>
      <c r="S132" s="105"/>
      <c r="T132" s="119">
        <f t="shared" si="4"/>
        <v>0</v>
      </c>
      <c r="U132" s="105"/>
      <c r="V132" s="119">
        <f t="shared" ref="V132" si="16">IF(LEFT(U132,1)="S",6000,IF(LEFT(U132,1)="H",8000,0))</f>
        <v>0</v>
      </c>
      <c r="W132" s="105"/>
      <c r="X132" s="119">
        <f t="shared" ref="X132" si="17">IF(LEFT(W132,1)="S",6000,IF(LEFT(W132,1)="H",8000,0))</f>
        <v>0</v>
      </c>
      <c r="Y132" s="115"/>
      <c r="Z132" s="225">
        <f t="shared" si="7"/>
        <v>0</v>
      </c>
      <c r="AA132" s="221">
        <f>SUMIF(Data!$E$2:$E$131,$C132,Data!H$2:H$131)</f>
        <v>0</v>
      </c>
      <c r="AB132" s="48">
        <f>SUMIF(Data!$E$2:$E$131,$C132,Data!I$2:I$131)</f>
        <v>0</v>
      </c>
      <c r="AC132" s="48">
        <f>SUMIF(Data!$E$2:$E$131,$C132,Data!J$2:J$131)</f>
        <v>0</v>
      </c>
      <c r="AD132" s="48">
        <f>SUMIF(Data!$E$2:$E$131,$C132,Data!K$2:K$131)</f>
        <v>0</v>
      </c>
      <c r="AE132" s="48">
        <f>SUMIF(Data!$E$2:$E$131,$C132,Data!L$2:L$131)</f>
        <v>0</v>
      </c>
      <c r="AF132" s="48">
        <f>SUMIF(Data!$E$2:$E$131,$C132,Data!M$2:M$131)</f>
        <v>0</v>
      </c>
      <c r="AG132" s="48">
        <f>SUMIF(Data!$E$2:$E$131,$C132,Data!N$2:N$131)</f>
        <v>0</v>
      </c>
      <c r="AH132" s="48">
        <f>SUMIF(Data!$E$2:$E$131,$C132,Data!O$2:O$131)</f>
        <v>0</v>
      </c>
      <c r="AI132" s="48">
        <f>SUMIF(Data!$E$2:$E$131,$C132,Data!P$2:P$131)</f>
        <v>0</v>
      </c>
      <c r="AJ132" s="48">
        <f>SUMIF(Data!$E$2:$E$131,$C132,Data!Q$2:Q$131)</f>
        <v>0</v>
      </c>
      <c r="AK132" s="48">
        <f>SUMIF(Data!$E$2:$E$131,$C132,Data!R$2:R$131)</f>
        <v>0</v>
      </c>
      <c r="AL132" s="48">
        <f>SUMIF(Data!$E$2:$E$131,$C132,Data!S$2:S$131)</f>
        <v>0</v>
      </c>
      <c r="AM132" s="48">
        <f>SUMIF(Data!$E$2:$E$131,$C132,Data!T$2:T$131)</f>
        <v>0</v>
      </c>
      <c r="AN132" s="56">
        <f>SUMIF(Data!$E$2:$E$131,$C132,Data!U$2:U$131)</f>
        <v>0</v>
      </c>
      <c r="AO132" s="56">
        <f>SUMIF(Data!$E$2:$E$131,$C132,Data!V$2:V$131)</f>
        <v>0</v>
      </c>
      <c r="AP132" s="56">
        <f>SUMIF(Data!$E$2:$E$131,$C132,Data!W$2:W$131)</f>
        <v>0</v>
      </c>
      <c r="AQ132" s="56">
        <f>SUMIF(Data!$E$2:$E$131,$C132,Data!X$2:X$131)</f>
        <v>0</v>
      </c>
      <c r="AR132" s="49">
        <f>SUMIF(Data!$E$2:$E$131,$C132,Data!Y$2:Y$131)</f>
        <v>0</v>
      </c>
      <c r="AS132" s="56" t="str">
        <f t="shared" si="1"/>
        <v/>
      </c>
      <c r="AT132" s="60" t="str">
        <f t="shared" si="2"/>
        <v/>
      </c>
    </row>
    <row r="133" spans="1:46" ht="14.25" customHeight="1" x14ac:dyDescent="0.15">
      <c r="A133" s="65">
        <f t="shared" si="0"/>
        <v>0</v>
      </c>
      <c r="B133" s="46">
        <v>8</v>
      </c>
      <c r="C133" s="55" t="str">
        <f>IF(ISERROR(VLOOKUP($B133,Data!$C$2:$F$131,3,FALSE)),"",VLOOKUP($B133,Data!$C$2:$F$131,3,FALSE))</f>
        <v/>
      </c>
      <c r="D133" s="76"/>
      <c r="E133" s="60" t="str">
        <f>IF(ISERROR(VLOOKUP($B133,Data!$C$2:$G$131,5,FALSE)),"",VLOOKUP($B133,Data!$C$2:$G$131,5,FALSE))</f>
        <v/>
      </c>
      <c r="F133" s="114"/>
      <c r="G133" s="105"/>
      <c r="H133" s="106"/>
      <c r="I133" s="106"/>
      <c r="J133" s="106"/>
      <c r="K133" s="106"/>
      <c r="L133" s="106"/>
      <c r="M133" s="106"/>
      <c r="N133" s="106"/>
      <c r="O133" s="105"/>
      <c r="P133" s="48">
        <f t="shared" si="3"/>
        <v>0</v>
      </c>
      <c r="Q133" s="105"/>
      <c r="R133" s="119">
        <f t="shared" si="4"/>
        <v>0</v>
      </c>
      <c r="S133" s="105"/>
      <c r="T133" s="119">
        <f t="shared" si="4"/>
        <v>0</v>
      </c>
      <c r="U133" s="105"/>
      <c r="V133" s="119">
        <f t="shared" ref="V133" si="18">IF(LEFT(U133,1)="S",6000,IF(LEFT(U133,1)="H",8000,0))</f>
        <v>0</v>
      </c>
      <c r="W133" s="105"/>
      <c r="X133" s="119">
        <f t="shared" ref="X133" si="19">IF(LEFT(W133,1)="S",6000,IF(LEFT(W133,1)="H",8000,0))</f>
        <v>0</v>
      </c>
      <c r="Y133" s="115"/>
      <c r="Z133" s="225">
        <f t="shared" si="7"/>
        <v>0</v>
      </c>
      <c r="AA133" s="221">
        <f>SUMIF(Data!$E$2:$E$131,$C133,Data!H$2:H$131)</f>
        <v>0</v>
      </c>
      <c r="AB133" s="48">
        <f>SUMIF(Data!$E$2:$E$131,$C133,Data!I$2:I$131)</f>
        <v>0</v>
      </c>
      <c r="AC133" s="48">
        <f>SUMIF(Data!$E$2:$E$131,$C133,Data!J$2:J$131)</f>
        <v>0</v>
      </c>
      <c r="AD133" s="48">
        <f>SUMIF(Data!$E$2:$E$131,$C133,Data!K$2:K$131)</f>
        <v>0</v>
      </c>
      <c r="AE133" s="48">
        <f>SUMIF(Data!$E$2:$E$131,$C133,Data!L$2:L$131)</f>
        <v>0</v>
      </c>
      <c r="AF133" s="48">
        <f>SUMIF(Data!$E$2:$E$131,$C133,Data!M$2:M$131)</f>
        <v>0</v>
      </c>
      <c r="AG133" s="48">
        <f>SUMIF(Data!$E$2:$E$131,$C133,Data!N$2:N$131)</f>
        <v>0</v>
      </c>
      <c r="AH133" s="48">
        <f>SUMIF(Data!$E$2:$E$131,$C133,Data!O$2:O$131)</f>
        <v>0</v>
      </c>
      <c r="AI133" s="48">
        <f>SUMIF(Data!$E$2:$E$131,$C133,Data!P$2:P$131)</f>
        <v>0</v>
      </c>
      <c r="AJ133" s="48">
        <f>SUMIF(Data!$E$2:$E$131,$C133,Data!Q$2:Q$131)</f>
        <v>0</v>
      </c>
      <c r="AK133" s="48">
        <f>SUMIF(Data!$E$2:$E$131,$C133,Data!R$2:R$131)</f>
        <v>0</v>
      </c>
      <c r="AL133" s="48">
        <f>SUMIF(Data!$E$2:$E$131,$C133,Data!S$2:S$131)</f>
        <v>0</v>
      </c>
      <c r="AM133" s="48">
        <f>SUMIF(Data!$E$2:$E$131,$C133,Data!T$2:T$131)</f>
        <v>0</v>
      </c>
      <c r="AN133" s="56">
        <f>SUMIF(Data!$E$2:$E$131,$C133,Data!U$2:U$131)</f>
        <v>0</v>
      </c>
      <c r="AO133" s="56">
        <f>SUMIF(Data!$E$2:$E$131,$C133,Data!V$2:V$131)</f>
        <v>0</v>
      </c>
      <c r="AP133" s="56">
        <f>SUMIF(Data!$E$2:$E$131,$C133,Data!W$2:W$131)</f>
        <v>0</v>
      </c>
      <c r="AQ133" s="56">
        <f>SUMIF(Data!$E$2:$E$131,$C133,Data!X$2:X$131)</f>
        <v>0</v>
      </c>
      <c r="AR133" s="49">
        <f>SUMIF(Data!$E$2:$E$131,$C133,Data!Y$2:Y$131)</f>
        <v>0</v>
      </c>
      <c r="AS133" s="56" t="str">
        <f t="shared" si="1"/>
        <v/>
      </c>
      <c r="AT133" s="60" t="str">
        <f t="shared" si="2"/>
        <v/>
      </c>
    </row>
    <row r="134" spans="1:46" ht="14.25" customHeight="1" x14ac:dyDescent="0.15">
      <c r="A134" s="65">
        <f t="shared" si="0"/>
        <v>0</v>
      </c>
      <c r="B134" s="46">
        <v>9</v>
      </c>
      <c r="C134" s="55" t="str">
        <f>IF(ISERROR(VLOOKUP($B134,Data!$C$2:$F$131,3,FALSE)),"",VLOOKUP($B134,Data!$C$2:$F$131,3,FALSE))</f>
        <v/>
      </c>
      <c r="D134" s="76"/>
      <c r="E134" s="60" t="str">
        <f>IF(ISERROR(VLOOKUP($B134,Data!$C$2:$G$131,5,FALSE)),"",VLOOKUP($B134,Data!$C$2:$G$131,5,FALSE))</f>
        <v/>
      </c>
      <c r="F134" s="114"/>
      <c r="G134" s="105"/>
      <c r="H134" s="106"/>
      <c r="I134" s="106"/>
      <c r="J134" s="106"/>
      <c r="K134" s="106"/>
      <c r="L134" s="106"/>
      <c r="M134" s="106"/>
      <c r="N134" s="106"/>
      <c r="O134" s="105"/>
      <c r="P134" s="48">
        <f t="shared" si="3"/>
        <v>0</v>
      </c>
      <c r="Q134" s="105"/>
      <c r="R134" s="119">
        <f t="shared" si="4"/>
        <v>0</v>
      </c>
      <c r="S134" s="105"/>
      <c r="T134" s="119">
        <f t="shared" si="4"/>
        <v>0</v>
      </c>
      <c r="U134" s="105"/>
      <c r="V134" s="119">
        <f t="shared" ref="V134" si="20">IF(LEFT(U134,1)="S",6000,IF(LEFT(U134,1)="H",8000,0))</f>
        <v>0</v>
      </c>
      <c r="W134" s="105"/>
      <c r="X134" s="119">
        <f t="shared" ref="X134" si="21">IF(LEFT(W134,1)="S",6000,IF(LEFT(W134,1)="H",8000,0))</f>
        <v>0</v>
      </c>
      <c r="Y134" s="115"/>
      <c r="Z134" s="225">
        <f t="shared" si="7"/>
        <v>0</v>
      </c>
      <c r="AA134" s="221">
        <f>SUMIF(Data!$E$2:$E$131,$C134,Data!H$2:H$131)</f>
        <v>0</v>
      </c>
      <c r="AB134" s="48">
        <f>SUMIF(Data!$E$2:$E$131,$C134,Data!I$2:I$131)</f>
        <v>0</v>
      </c>
      <c r="AC134" s="48">
        <f>SUMIF(Data!$E$2:$E$131,$C134,Data!J$2:J$131)</f>
        <v>0</v>
      </c>
      <c r="AD134" s="48">
        <f>SUMIF(Data!$E$2:$E$131,$C134,Data!K$2:K$131)</f>
        <v>0</v>
      </c>
      <c r="AE134" s="48">
        <f>SUMIF(Data!$E$2:$E$131,$C134,Data!L$2:L$131)</f>
        <v>0</v>
      </c>
      <c r="AF134" s="48">
        <f>SUMIF(Data!$E$2:$E$131,$C134,Data!M$2:M$131)</f>
        <v>0</v>
      </c>
      <c r="AG134" s="48">
        <f>SUMIF(Data!$E$2:$E$131,$C134,Data!N$2:N$131)</f>
        <v>0</v>
      </c>
      <c r="AH134" s="48">
        <f>SUMIF(Data!$E$2:$E$131,$C134,Data!O$2:O$131)</f>
        <v>0</v>
      </c>
      <c r="AI134" s="48">
        <f>SUMIF(Data!$E$2:$E$131,$C134,Data!P$2:P$131)</f>
        <v>0</v>
      </c>
      <c r="AJ134" s="48">
        <f>SUMIF(Data!$E$2:$E$131,$C134,Data!Q$2:Q$131)</f>
        <v>0</v>
      </c>
      <c r="AK134" s="48">
        <f>SUMIF(Data!$E$2:$E$131,$C134,Data!R$2:R$131)</f>
        <v>0</v>
      </c>
      <c r="AL134" s="48">
        <f>SUMIF(Data!$E$2:$E$131,$C134,Data!S$2:S$131)</f>
        <v>0</v>
      </c>
      <c r="AM134" s="48">
        <f>SUMIF(Data!$E$2:$E$131,$C134,Data!T$2:T$131)</f>
        <v>0</v>
      </c>
      <c r="AN134" s="56">
        <f>SUMIF(Data!$E$2:$E$131,$C134,Data!U$2:U$131)</f>
        <v>0</v>
      </c>
      <c r="AO134" s="56">
        <f>SUMIF(Data!$E$2:$E$131,$C134,Data!V$2:V$131)</f>
        <v>0</v>
      </c>
      <c r="AP134" s="56">
        <f>SUMIF(Data!$E$2:$E$131,$C134,Data!W$2:W$131)</f>
        <v>0</v>
      </c>
      <c r="AQ134" s="56">
        <f>SUMIF(Data!$E$2:$E$131,$C134,Data!X$2:X$131)</f>
        <v>0</v>
      </c>
      <c r="AR134" s="49">
        <f>SUMIF(Data!$E$2:$E$131,$C134,Data!Y$2:Y$131)</f>
        <v>0</v>
      </c>
      <c r="AS134" s="56" t="str">
        <f t="shared" si="1"/>
        <v/>
      </c>
      <c r="AT134" s="60" t="str">
        <f t="shared" si="2"/>
        <v/>
      </c>
    </row>
    <row r="135" spans="1:46" ht="14.25" customHeight="1" x14ac:dyDescent="0.15">
      <c r="A135" s="65">
        <f t="shared" si="0"/>
        <v>0</v>
      </c>
      <c r="B135" s="46">
        <v>10</v>
      </c>
      <c r="C135" s="55" t="str">
        <f>IF(ISERROR(VLOOKUP($B135,Data!$C$2:$F$131,3,FALSE)),"",VLOOKUP($B135,Data!$C$2:$F$131,3,FALSE))</f>
        <v/>
      </c>
      <c r="D135" s="76"/>
      <c r="E135" s="60" t="str">
        <f>IF(ISERROR(VLOOKUP($B135,Data!$C$2:$G$131,5,FALSE)),"",VLOOKUP($B135,Data!$C$2:$G$131,5,FALSE))</f>
        <v/>
      </c>
      <c r="F135" s="114"/>
      <c r="G135" s="105"/>
      <c r="H135" s="106"/>
      <c r="I135" s="106"/>
      <c r="J135" s="106"/>
      <c r="K135" s="106"/>
      <c r="L135" s="106"/>
      <c r="M135" s="106"/>
      <c r="N135" s="106"/>
      <c r="O135" s="105"/>
      <c r="P135" s="48">
        <f t="shared" si="3"/>
        <v>0</v>
      </c>
      <c r="Q135" s="105"/>
      <c r="R135" s="119">
        <f t="shared" si="4"/>
        <v>0</v>
      </c>
      <c r="S135" s="105"/>
      <c r="T135" s="119">
        <f t="shared" si="4"/>
        <v>0</v>
      </c>
      <c r="U135" s="105"/>
      <c r="V135" s="119">
        <f t="shared" ref="V135" si="22">IF(LEFT(U135,1)="S",6000,IF(LEFT(U135,1)="H",8000,0))</f>
        <v>0</v>
      </c>
      <c r="W135" s="105"/>
      <c r="X135" s="119">
        <f t="shared" ref="X135" si="23">IF(LEFT(W135,1)="S",6000,IF(LEFT(W135,1)="H",8000,0))</f>
        <v>0</v>
      </c>
      <c r="Y135" s="115"/>
      <c r="Z135" s="225">
        <f t="shared" si="7"/>
        <v>0</v>
      </c>
      <c r="AA135" s="221">
        <f>SUMIF(Data!$E$2:$E$131,$C135,Data!H$2:H$131)</f>
        <v>0</v>
      </c>
      <c r="AB135" s="48">
        <f>SUMIF(Data!$E$2:$E$131,$C135,Data!I$2:I$131)</f>
        <v>0</v>
      </c>
      <c r="AC135" s="48">
        <f>SUMIF(Data!$E$2:$E$131,$C135,Data!J$2:J$131)</f>
        <v>0</v>
      </c>
      <c r="AD135" s="48">
        <f>SUMIF(Data!$E$2:$E$131,$C135,Data!K$2:K$131)</f>
        <v>0</v>
      </c>
      <c r="AE135" s="48">
        <f>SUMIF(Data!$E$2:$E$131,$C135,Data!L$2:L$131)</f>
        <v>0</v>
      </c>
      <c r="AF135" s="48">
        <f>SUMIF(Data!$E$2:$E$131,$C135,Data!M$2:M$131)</f>
        <v>0</v>
      </c>
      <c r="AG135" s="48">
        <f>SUMIF(Data!$E$2:$E$131,$C135,Data!N$2:N$131)</f>
        <v>0</v>
      </c>
      <c r="AH135" s="48">
        <f>SUMIF(Data!$E$2:$E$131,$C135,Data!O$2:O$131)</f>
        <v>0</v>
      </c>
      <c r="AI135" s="48">
        <f>SUMIF(Data!$E$2:$E$131,$C135,Data!P$2:P$131)</f>
        <v>0</v>
      </c>
      <c r="AJ135" s="48">
        <f>SUMIF(Data!$E$2:$E$131,$C135,Data!Q$2:Q$131)</f>
        <v>0</v>
      </c>
      <c r="AK135" s="48">
        <f>SUMIF(Data!$E$2:$E$131,$C135,Data!R$2:R$131)</f>
        <v>0</v>
      </c>
      <c r="AL135" s="48">
        <f>SUMIF(Data!$E$2:$E$131,$C135,Data!S$2:S$131)</f>
        <v>0</v>
      </c>
      <c r="AM135" s="48">
        <f>SUMIF(Data!$E$2:$E$131,$C135,Data!T$2:T$131)</f>
        <v>0</v>
      </c>
      <c r="AN135" s="56">
        <f>SUMIF(Data!$E$2:$E$131,$C135,Data!U$2:U$131)</f>
        <v>0</v>
      </c>
      <c r="AO135" s="56">
        <f>SUMIF(Data!$E$2:$E$131,$C135,Data!V$2:V$131)</f>
        <v>0</v>
      </c>
      <c r="AP135" s="56">
        <f>SUMIF(Data!$E$2:$E$131,$C135,Data!W$2:W$131)</f>
        <v>0</v>
      </c>
      <c r="AQ135" s="56">
        <f>SUMIF(Data!$E$2:$E$131,$C135,Data!X$2:X$131)</f>
        <v>0</v>
      </c>
      <c r="AR135" s="49">
        <f>SUMIF(Data!$E$2:$E$131,$C135,Data!Y$2:Y$131)</f>
        <v>0</v>
      </c>
      <c r="AS135" s="56" t="str">
        <f t="shared" si="1"/>
        <v/>
      </c>
      <c r="AT135" s="60" t="str">
        <f t="shared" si="2"/>
        <v/>
      </c>
    </row>
    <row r="136" spans="1:46" ht="14.25" customHeight="1" x14ac:dyDescent="0.15">
      <c r="A136" s="65">
        <f t="shared" si="0"/>
        <v>0</v>
      </c>
      <c r="B136" s="46">
        <v>11</v>
      </c>
      <c r="C136" s="55" t="str">
        <f>IF(ISERROR(VLOOKUP($B136,Data!$C$2:$F$131,3,FALSE)),"",VLOOKUP($B136,Data!$C$2:$F$131,3,FALSE))</f>
        <v/>
      </c>
      <c r="D136" s="76"/>
      <c r="E136" s="60" t="str">
        <f>IF(ISERROR(VLOOKUP($B136,Data!$C$2:$G$131,5,FALSE)),"",VLOOKUP($B136,Data!$C$2:$G$131,5,FALSE))</f>
        <v/>
      </c>
      <c r="F136" s="114"/>
      <c r="G136" s="105"/>
      <c r="H136" s="106"/>
      <c r="I136" s="106"/>
      <c r="J136" s="106"/>
      <c r="K136" s="106"/>
      <c r="L136" s="106"/>
      <c r="M136" s="106"/>
      <c r="N136" s="106"/>
      <c r="O136" s="105"/>
      <c r="P136" s="48">
        <f t="shared" si="3"/>
        <v>0</v>
      </c>
      <c r="Q136" s="105"/>
      <c r="R136" s="119">
        <f t="shared" si="4"/>
        <v>0</v>
      </c>
      <c r="S136" s="105"/>
      <c r="T136" s="119">
        <f t="shared" si="4"/>
        <v>0</v>
      </c>
      <c r="U136" s="105"/>
      <c r="V136" s="119">
        <f t="shared" ref="V136" si="24">IF(LEFT(U136,1)="S",6000,IF(LEFT(U136,1)="H",8000,0))</f>
        <v>0</v>
      </c>
      <c r="W136" s="105"/>
      <c r="X136" s="119">
        <f t="shared" ref="X136" si="25">IF(LEFT(W136,1)="S",6000,IF(LEFT(W136,1)="H",8000,0))</f>
        <v>0</v>
      </c>
      <c r="Y136" s="115"/>
      <c r="Z136" s="225">
        <f t="shared" si="7"/>
        <v>0</v>
      </c>
      <c r="AA136" s="221">
        <f>SUMIF(Data!$E$2:$E$131,$C136,Data!H$2:H$131)</f>
        <v>0</v>
      </c>
      <c r="AB136" s="48">
        <f>SUMIF(Data!$E$2:$E$131,$C136,Data!I$2:I$131)</f>
        <v>0</v>
      </c>
      <c r="AC136" s="48">
        <f>SUMIF(Data!$E$2:$E$131,$C136,Data!J$2:J$131)</f>
        <v>0</v>
      </c>
      <c r="AD136" s="48">
        <f>SUMIF(Data!$E$2:$E$131,$C136,Data!K$2:K$131)</f>
        <v>0</v>
      </c>
      <c r="AE136" s="48">
        <f>SUMIF(Data!$E$2:$E$131,$C136,Data!L$2:L$131)</f>
        <v>0</v>
      </c>
      <c r="AF136" s="48">
        <f>SUMIF(Data!$E$2:$E$131,$C136,Data!M$2:M$131)</f>
        <v>0</v>
      </c>
      <c r="AG136" s="48">
        <f>SUMIF(Data!$E$2:$E$131,$C136,Data!N$2:N$131)</f>
        <v>0</v>
      </c>
      <c r="AH136" s="48">
        <f>SUMIF(Data!$E$2:$E$131,$C136,Data!O$2:O$131)</f>
        <v>0</v>
      </c>
      <c r="AI136" s="48">
        <f>SUMIF(Data!$E$2:$E$131,$C136,Data!P$2:P$131)</f>
        <v>0</v>
      </c>
      <c r="AJ136" s="48">
        <f>SUMIF(Data!$E$2:$E$131,$C136,Data!Q$2:Q$131)</f>
        <v>0</v>
      </c>
      <c r="AK136" s="48">
        <f>SUMIF(Data!$E$2:$E$131,$C136,Data!R$2:R$131)</f>
        <v>0</v>
      </c>
      <c r="AL136" s="48">
        <f>SUMIF(Data!$E$2:$E$131,$C136,Data!S$2:S$131)</f>
        <v>0</v>
      </c>
      <c r="AM136" s="48">
        <f>SUMIF(Data!$E$2:$E$131,$C136,Data!T$2:T$131)</f>
        <v>0</v>
      </c>
      <c r="AN136" s="56">
        <f>SUMIF(Data!$E$2:$E$131,$C136,Data!U$2:U$131)</f>
        <v>0</v>
      </c>
      <c r="AO136" s="56">
        <f>SUMIF(Data!$E$2:$E$131,$C136,Data!V$2:V$131)</f>
        <v>0</v>
      </c>
      <c r="AP136" s="56">
        <f>SUMIF(Data!$E$2:$E$131,$C136,Data!W$2:W$131)</f>
        <v>0</v>
      </c>
      <c r="AQ136" s="56">
        <f>SUMIF(Data!$E$2:$E$131,$C136,Data!X$2:X$131)</f>
        <v>0</v>
      </c>
      <c r="AR136" s="49">
        <f>SUMIF(Data!$E$2:$E$131,$C136,Data!Y$2:Y$131)</f>
        <v>0</v>
      </c>
      <c r="AS136" s="56" t="str">
        <f t="shared" si="1"/>
        <v/>
      </c>
      <c r="AT136" s="60" t="str">
        <f t="shared" si="2"/>
        <v/>
      </c>
    </row>
    <row r="137" spans="1:46" x14ac:dyDescent="0.15">
      <c r="A137" s="65">
        <f t="shared" si="0"/>
        <v>0</v>
      </c>
      <c r="B137" s="46">
        <v>12</v>
      </c>
      <c r="C137" s="55" t="str">
        <f>IF(ISERROR(VLOOKUP($B137,Data!$C$2:$F$131,3,FALSE)),"",VLOOKUP($B137,Data!$C$2:$F$131,3,FALSE))</f>
        <v/>
      </c>
      <c r="D137" s="76"/>
      <c r="E137" s="60" t="str">
        <f>IF(ISERROR(VLOOKUP($B137,Data!$C$2:$G$131,5,FALSE)),"",VLOOKUP($B137,Data!$C$2:$G$131,5,FALSE))</f>
        <v/>
      </c>
      <c r="F137" s="114"/>
      <c r="G137" s="105"/>
      <c r="H137" s="106"/>
      <c r="I137" s="106"/>
      <c r="J137" s="106"/>
      <c r="K137" s="106"/>
      <c r="L137" s="106"/>
      <c r="M137" s="106"/>
      <c r="N137" s="106"/>
      <c r="O137" s="105"/>
      <c r="P137" s="48">
        <f t="shared" si="3"/>
        <v>0</v>
      </c>
      <c r="Q137" s="105"/>
      <c r="R137" s="119">
        <f t="shared" si="4"/>
        <v>0</v>
      </c>
      <c r="S137" s="105"/>
      <c r="T137" s="119">
        <f t="shared" si="4"/>
        <v>0</v>
      </c>
      <c r="U137" s="105"/>
      <c r="V137" s="119">
        <f t="shared" ref="V137" si="26">IF(LEFT(U137,1)="S",6000,IF(LEFT(U137,1)="H",8000,0))</f>
        <v>0</v>
      </c>
      <c r="W137" s="105"/>
      <c r="X137" s="119">
        <f t="shared" ref="X137" si="27">IF(LEFT(W137,1)="S",6000,IF(LEFT(W137,1)="H",8000,0))</f>
        <v>0</v>
      </c>
      <c r="Y137" s="115"/>
      <c r="Z137" s="225">
        <f t="shared" si="7"/>
        <v>0</v>
      </c>
      <c r="AA137" s="221">
        <f>SUMIF(Data!$E$2:$E$131,$C137,Data!H$2:H$131)</f>
        <v>0</v>
      </c>
      <c r="AB137" s="48">
        <f>SUMIF(Data!$E$2:$E$131,$C137,Data!I$2:I$131)</f>
        <v>0</v>
      </c>
      <c r="AC137" s="48">
        <f>SUMIF(Data!$E$2:$E$131,$C137,Data!J$2:J$131)</f>
        <v>0</v>
      </c>
      <c r="AD137" s="48">
        <f>SUMIF(Data!$E$2:$E$131,$C137,Data!K$2:K$131)</f>
        <v>0</v>
      </c>
      <c r="AE137" s="48">
        <f>SUMIF(Data!$E$2:$E$131,$C137,Data!L$2:L$131)</f>
        <v>0</v>
      </c>
      <c r="AF137" s="48">
        <f>SUMIF(Data!$E$2:$E$131,$C137,Data!M$2:M$131)</f>
        <v>0</v>
      </c>
      <c r="AG137" s="48">
        <f>SUMIF(Data!$E$2:$E$131,$C137,Data!N$2:N$131)</f>
        <v>0</v>
      </c>
      <c r="AH137" s="48">
        <f>SUMIF(Data!$E$2:$E$131,$C137,Data!O$2:O$131)</f>
        <v>0</v>
      </c>
      <c r="AI137" s="48">
        <f>SUMIF(Data!$E$2:$E$131,$C137,Data!P$2:P$131)</f>
        <v>0</v>
      </c>
      <c r="AJ137" s="48">
        <f>SUMIF(Data!$E$2:$E$131,$C137,Data!Q$2:Q$131)</f>
        <v>0</v>
      </c>
      <c r="AK137" s="48">
        <f>SUMIF(Data!$E$2:$E$131,$C137,Data!R$2:R$131)</f>
        <v>0</v>
      </c>
      <c r="AL137" s="48">
        <f>SUMIF(Data!$E$2:$E$131,$C137,Data!S$2:S$131)</f>
        <v>0</v>
      </c>
      <c r="AM137" s="48">
        <f>SUMIF(Data!$E$2:$E$131,$C137,Data!T$2:T$131)</f>
        <v>0</v>
      </c>
      <c r="AN137" s="56">
        <f>SUMIF(Data!$E$2:$E$131,$C137,Data!U$2:U$131)</f>
        <v>0</v>
      </c>
      <c r="AO137" s="56">
        <f>SUMIF(Data!$E$2:$E$131,$C137,Data!V$2:V$131)</f>
        <v>0</v>
      </c>
      <c r="AP137" s="56">
        <f>SUMIF(Data!$E$2:$E$131,$C137,Data!W$2:W$131)</f>
        <v>0</v>
      </c>
      <c r="AQ137" s="56">
        <f>SUMIF(Data!$E$2:$E$131,$C137,Data!X$2:X$131)</f>
        <v>0</v>
      </c>
      <c r="AR137" s="49">
        <f>SUMIF(Data!$E$2:$E$131,$C137,Data!Y$2:Y$131)</f>
        <v>0</v>
      </c>
      <c r="AS137" s="56" t="str">
        <f t="shared" si="1"/>
        <v/>
      </c>
      <c r="AT137" s="60" t="str">
        <f t="shared" si="2"/>
        <v/>
      </c>
    </row>
    <row r="138" spans="1:46" x14ac:dyDescent="0.15">
      <c r="A138" s="65">
        <f t="shared" si="0"/>
        <v>0</v>
      </c>
      <c r="B138" s="46">
        <v>13</v>
      </c>
      <c r="C138" s="55" t="str">
        <f>IF(ISERROR(VLOOKUP($B138,Data!$C$2:$F$131,3,FALSE)),"",VLOOKUP($B138,Data!$C$2:$F$131,3,FALSE))</f>
        <v/>
      </c>
      <c r="D138" s="76"/>
      <c r="E138" s="60" t="str">
        <f>IF(ISERROR(VLOOKUP($B138,Data!$C$2:$G$131,5,FALSE)),"",VLOOKUP($B138,Data!$C$2:$G$131,5,FALSE))</f>
        <v/>
      </c>
      <c r="F138" s="114"/>
      <c r="G138" s="105"/>
      <c r="H138" s="106"/>
      <c r="I138" s="106"/>
      <c r="J138" s="106"/>
      <c r="K138" s="106"/>
      <c r="L138" s="106"/>
      <c r="M138" s="106"/>
      <c r="N138" s="106"/>
      <c r="O138" s="105"/>
      <c r="P138" s="48">
        <f t="shared" si="3"/>
        <v>0</v>
      </c>
      <c r="Q138" s="105"/>
      <c r="R138" s="119">
        <f t="shared" si="4"/>
        <v>0</v>
      </c>
      <c r="S138" s="105"/>
      <c r="T138" s="119">
        <f t="shared" si="4"/>
        <v>0</v>
      </c>
      <c r="U138" s="105"/>
      <c r="V138" s="119">
        <f t="shared" ref="V138" si="28">IF(LEFT(U138,1)="S",6000,IF(LEFT(U138,1)="H",8000,0))</f>
        <v>0</v>
      </c>
      <c r="W138" s="105"/>
      <c r="X138" s="119">
        <f t="shared" ref="X138" si="29">IF(LEFT(W138,1)="S",6000,IF(LEFT(W138,1)="H",8000,0))</f>
        <v>0</v>
      </c>
      <c r="Y138" s="115"/>
      <c r="Z138" s="225">
        <f t="shared" si="7"/>
        <v>0</v>
      </c>
      <c r="AA138" s="221">
        <f>SUMIF(Data!$E$2:$E$131,$C138,Data!H$2:H$131)</f>
        <v>0</v>
      </c>
      <c r="AB138" s="48">
        <f>SUMIF(Data!$E$2:$E$131,$C138,Data!I$2:I$131)</f>
        <v>0</v>
      </c>
      <c r="AC138" s="48">
        <f>SUMIF(Data!$E$2:$E$131,$C138,Data!J$2:J$131)</f>
        <v>0</v>
      </c>
      <c r="AD138" s="48">
        <f>SUMIF(Data!$E$2:$E$131,$C138,Data!K$2:K$131)</f>
        <v>0</v>
      </c>
      <c r="AE138" s="48">
        <f>SUMIF(Data!$E$2:$E$131,$C138,Data!L$2:L$131)</f>
        <v>0</v>
      </c>
      <c r="AF138" s="48">
        <f>SUMIF(Data!$E$2:$E$131,$C138,Data!M$2:M$131)</f>
        <v>0</v>
      </c>
      <c r="AG138" s="48">
        <f>SUMIF(Data!$E$2:$E$131,$C138,Data!N$2:N$131)</f>
        <v>0</v>
      </c>
      <c r="AH138" s="48">
        <f>SUMIF(Data!$E$2:$E$131,$C138,Data!O$2:O$131)</f>
        <v>0</v>
      </c>
      <c r="AI138" s="48">
        <f>SUMIF(Data!$E$2:$E$131,$C138,Data!P$2:P$131)</f>
        <v>0</v>
      </c>
      <c r="AJ138" s="48">
        <f>SUMIF(Data!$E$2:$E$131,$C138,Data!Q$2:Q$131)</f>
        <v>0</v>
      </c>
      <c r="AK138" s="48">
        <f>SUMIF(Data!$E$2:$E$131,$C138,Data!R$2:R$131)</f>
        <v>0</v>
      </c>
      <c r="AL138" s="48">
        <f>SUMIF(Data!$E$2:$E$131,$C138,Data!S$2:S$131)</f>
        <v>0</v>
      </c>
      <c r="AM138" s="48">
        <f>SUMIF(Data!$E$2:$E$131,$C138,Data!T$2:T$131)</f>
        <v>0</v>
      </c>
      <c r="AN138" s="56">
        <f>SUMIF(Data!$E$2:$E$131,$C138,Data!U$2:U$131)</f>
        <v>0</v>
      </c>
      <c r="AO138" s="56">
        <f>SUMIF(Data!$E$2:$E$131,$C138,Data!V$2:V$131)</f>
        <v>0</v>
      </c>
      <c r="AP138" s="56">
        <f>SUMIF(Data!$E$2:$E$131,$C138,Data!W$2:W$131)</f>
        <v>0</v>
      </c>
      <c r="AQ138" s="56">
        <f>SUMIF(Data!$E$2:$E$131,$C138,Data!X$2:X$131)</f>
        <v>0</v>
      </c>
      <c r="AR138" s="49">
        <f>SUMIF(Data!$E$2:$E$131,$C138,Data!Y$2:Y$131)</f>
        <v>0</v>
      </c>
      <c r="AS138" s="56" t="str">
        <f t="shared" si="1"/>
        <v/>
      </c>
      <c r="AT138" s="60" t="str">
        <f t="shared" si="2"/>
        <v/>
      </c>
    </row>
    <row r="139" spans="1:46" x14ac:dyDescent="0.15">
      <c r="A139" s="65">
        <f t="shared" si="0"/>
        <v>0</v>
      </c>
      <c r="B139" s="46">
        <v>14</v>
      </c>
      <c r="C139" s="55" t="str">
        <f>IF(ISERROR(VLOOKUP($B139,Data!$C$2:$F$131,3,FALSE)),"",VLOOKUP($B139,Data!$C$2:$F$131,3,FALSE))</f>
        <v/>
      </c>
      <c r="D139" s="76"/>
      <c r="E139" s="60" t="str">
        <f>IF(ISERROR(VLOOKUP($B139,Data!$C$2:$G$131,5,FALSE)),"",VLOOKUP($B139,Data!$C$2:$G$131,5,FALSE))</f>
        <v/>
      </c>
      <c r="F139" s="114"/>
      <c r="G139" s="105"/>
      <c r="H139" s="106"/>
      <c r="I139" s="106"/>
      <c r="J139" s="106"/>
      <c r="K139" s="106"/>
      <c r="L139" s="106"/>
      <c r="M139" s="106"/>
      <c r="N139" s="106"/>
      <c r="O139" s="105"/>
      <c r="P139" s="48">
        <f t="shared" si="3"/>
        <v>0</v>
      </c>
      <c r="Q139" s="105"/>
      <c r="R139" s="119">
        <f t="shared" si="4"/>
        <v>0</v>
      </c>
      <c r="S139" s="105"/>
      <c r="T139" s="119">
        <f t="shared" si="4"/>
        <v>0</v>
      </c>
      <c r="U139" s="105"/>
      <c r="V139" s="119">
        <f t="shared" ref="V139" si="30">IF(LEFT(U139,1)="S",6000,IF(LEFT(U139,1)="H",8000,0))</f>
        <v>0</v>
      </c>
      <c r="W139" s="105"/>
      <c r="X139" s="119">
        <f t="shared" ref="X139" si="31">IF(LEFT(W139,1)="S",6000,IF(LEFT(W139,1)="H",8000,0))</f>
        <v>0</v>
      </c>
      <c r="Y139" s="115"/>
      <c r="Z139" s="225">
        <f t="shared" si="7"/>
        <v>0</v>
      </c>
      <c r="AA139" s="221">
        <f>SUMIF(Data!$E$2:$E$131,$C139,Data!H$2:H$131)</f>
        <v>0</v>
      </c>
      <c r="AB139" s="48">
        <f>SUMIF(Data!$E$2:$E$131,$C139,Data!I$2:I$131)</f>
        <v>0</v>
      </c>
      <c r="AC139" s="48">
        <f>SUMIF(Data!$E$2:$E$131,$C139,Data!J$2:J$131)</f>
        <v>0</v>
      </c>
      <c r="AD139" s="48">
        <f>SUMIF(Data!$E$2:$E$131,$C139,Data!K$2:K$131)</f>
        <v>0</v>
      </c>
      <c r="AE139" s="48">
        <f>SUMIF(Data!$E$2:$E$131,$C139,Data!L$2:L$131)</f>
        <v>0</v>
      </c>
      <c r="AF139" s="48">
        <f>SUMIF(Data!$E$2:$E$131,$C139,Data!M$2:M$131)</f>
        <v>0</v>
      </c>
      <c r="AG139" s="48">
        <f>SUMIF(Data!$E$2:$E$131,$C139,Data!N$2:N$131)</f>
        <v>0</v>
      </c>
      <c r="AH139" s="48">
        <f>SUMIF(Data!$E$2:$E$131,$C139,Data!O$2:O$131)</f>
        <v>0</v>
      </c>
      <c r="AI139" s="48">
        <f>SUMIF(Data!$E$2:$E$131,$C139,Data!P$2:P$131)</f>
        <v>0</v>
      </c>
      <c r="AJ139" s="48">
        <f>SUMIF(Data!$E$2:$E$131,$C139,Data!Q$2:Q$131)</f>
        <v>0</v>
      </c>
      <c r="AK139" s="48">
        <f>SUMIF(Data!$E$2:$E$131,$C139,Data!R$2:R$131)</f>
        <v>0</v>
      </c>
      <c r="AL139" s="48">
        <f>SUMIF(Data!$E$2:$E$131,$C139,Data!S$2:S$131)</f>
        <v>0</v>
      </c>
      <c r="AM139" s="48">
        <f>SUMIF(Data!$E$2:$E$131,$C139,Data!T$2:T$131)</f>
        <v>0</v>
      </c>
      <c r="AN139" s="56">
        <f>SUMIF(Data!$E$2:$E$131,$C139,Data!U$2:U$131)</f>
        <v>0</v>
      </c>
      <c r="AO139" s="56">
        <f>SUMIF(Data!$E$2:$E$131,$C139,Data!V$2:V$131)</f>
        <v>0</v>
      </c>
      <c r="AP139" s="56">
        <f>SUMIF(Data!$E$2:$E$131,$C139,Data!W$2:W$131)</f>
        <v>0</v>
      </c>
      <c r="AQ139" s="56">
        <f>SUMIF(Data!$E$2:$E$131,$C139,Data!X$2:X$131)</f>
        <v>0</v>
      </c>
      <c r="AR139" s="49">
        <f>SUMIF(Data!$E$2:$E$131,$C139,Data!Y$2:Y$131)</f>
        <v>0</v>
      </c>
      <c r="AS139" s="56" t="str">
        <f t="shared" si="1"/>
        <v/>
      </c>
      <c r="AT139" s="60" t="str">
        <f t="shared" si="2"/>
        <v/>
      </c>
    </row>
    <row r="140" spans="1:46" x14ac:dyDescent="0.15">
      <c r="A140" s="65">
        <f t="shared" si="0"/>
        <v>0</v>
      </c>
      <c r="B140" s="46">
        <v>15</v>
      </c>
      <c r="C140" s="55" t="str">
        <f>IF(ISERROR(VLOOKUP($B140,Data!$C$2:$F$131,3,FALSE)),"",VLOOKUP($B140,Data!$C$2:$F$131,3,FALSE))</f>
        <v/>
      </c>
      <c r="D140" s="76"/>
      <c r="E140" s="60" t="str">
        <f>IF(ISERROR(VLOOKUP($B140,Data!$C$2:$G$131,5,FALSE)),"",VLOOKUP($B140,Data!$C$2:$G$131,5,FALSE))</f>
        <v/>
      </c>
      <c r="F140" s="114"/>
      <c r="G140" s="105"/>
      <c r="H140" s="106"/>
      <c r="I140" s="106"/>
      <c r="J140" s="106"/>
      <c r="K140" s="106"/>
      <c r="L140" s="106"/>
      <c r="M140" s="106"/>
      <c r="N140" s="106"/>
      <c r="O140" s="105"/>
      <c r="P140" s="48">
        <f t="shared" si="3"/>
        <v>0</v>
      </c>
      <c r="Q140" s="105"/>
      <c r="R140" s="119">
        <f t="shared" si="4"/>
        <v>0</v>
      </c>
      <c r="S140" s="105"/>
      <c r="T140" s="119">
        <f t="shared" si="4"/>
        <v>0</v>
      </c>
      <c r="U140" s="105"/>
      <c r="V140" s="119">
        <f t="shared" ref="V140" si="32">IF(LEFT(U140,1)="S",6000,IF(LEFT(U140,1)="H",8000,0))</f>
        <v>0</v>
      </c>
      <c r="W140" s="105"/>
      <c r="X140" s="119">
        <f t="shared" ref="X140" si="33">IF(LEFT(W140,1)="S",6000,IF(LEFT(W140,1)="H",8000,0))</f>
        <v>0</v>
      </c>
      <c r="Y140" s="115"/>
      <c r="Z140" s="225">
        <f t="shared" si="7"/>
        <v>0</v>
      </c>
      <c r="AA140" s="221">
        <f>SUMIF(Data!$E$2:$E$131,$C140,Data!H$2:H$131)</f>
        <v>0</v>
      </c>
      <c r="AB140" s="48">
        <f>SUMIF(Data!$E$2:$E$131,$C140,Data!I$2:I$131)</f>
        <v>0</v>
      </c>
      <c r="AC140" s="48">
        <f>SUMIF(Data!$E$2:$E$131,$C140,Data!J$2:J$131)</f>
        <v>0</v>
      </c>
      <c r="AD140" s="48">
        <f>SUMIF(Data!$E$2:$E$131,$C140,Data!K$2:K$131)</f>
        <v>0</v>
      </c>
      <c r="AE140" s="48">
        <f>SUMIF(Data!$E$2:$E$131,$C140,Data!L$2:L$131)</f>
        <v>0</v>
      </c>
      <c r="AF140" s="48">
        <f>SUMIF(Data!$E$2:$E$131,$C140,Data!M$2:M$131)</f>
        <v>0</v>
      </c>
      <c r="AG140" s="48">
        <f>SUMIF(Data!$E$2:$E$131,$C140,Data!N$2:N$131)</f>
        <v>0</v>
      </c>
      <c r="AH140" s="48">
        <f>SUMIF(Data!$E$2:$E$131,$C140,Data!O$2:O$131)</f>
        <v>0</v>
      </c>
      <c r="AI140" s="48">
        <f>SUMIF(Data!$E$2:$E$131,$C140,Data!P$2:P$131)</f>
        <v>0</v>
      </c>
      <c r="AJ140" s="48">
        <f>SUMIF(Data!$E$2:$E$131,$C140,Data!Q$2:Q$131)</f>
        <v>0</v>
      </c>
      <c r="AK140" s="48">
        <f>SUMIF(Data!$E$2:$E$131,$C140,Data!R$2:R$131)</f>
        <v>0</v>
      </c>
      <c r="AL140" s="48">
        <f>SUMIF(Data!$E$2:$E$131,$C140,Data!S$2:S$131)</f>
        <v>0</v>
      </c>
      <c r="AM140" s="48">
        <f>SUMIF(Data!$E$2:$E$131,$C140,Data!T$2:T$131)</f>
        <v>0</v>
      </c>
      <c r="AN140" s="56">
        <f>SUMIF(Data!$E$2:$E$131,$C140,Data!U$2:U$131)</f>
        <v>0</v>
      </c>
      <c r="AO140" s="56">
        <f>SUMIF(Data!$E$2:$E$131,$C140,Data!V$2:V$131)</f>
        <v>0</v>
      </c>
      <c r="AP140" s="56">
        <f>SUMIF(Data!$E$2:$E$131,$C140,Data!W$2:W$131)</f>
        <v>0</v>
      </c>
      <c r="AQ140" s="56">
        <f>SUMIF(Data!$E$2:$E$131,$C140,Data!X$2:X$131)</f>
        <v>0</v>
      </c>
      <c r="AR140" s="49">
        <f>SUMIF(Data!$E$2:$E$131,$C140,Data!Y$2:Y$131)</f>
        <v>0</v>
      </c>
      <c r="AS140" s="56" t="str">
        <f t="shared" si="1"/>
        <v/>
      </c>
      <c r="AT140" s="60" t="str">
        <f t="shared" si="2"/>
        <v/>
      </c>
    </row>
    <row r="141" spans="1:46" x14ac:dyDescent="0.15">
      <c r="A141" s="65">
        <f t="shared" si="0"/>
        <v>0</v>
      </c>
      <c r="B141" s="46">
        <v>16</v>
      </c>
      <c r="C141" s="55" t="str">
        <f>IF(ISERROR(VLOOKUP($B141,Data!$C$2:$F$131,3,FALSE)),"",VLOOKUP($B141,Data!$C$2:$F$131,3,FALSE))</f>
        <v/>
      </c>
      <c r="D141" s="76"/>
      <c r="E141" s="60" t="str">
        <f>IF(ISERROR(VLOOKUP($B141,Data!$C$2:$G$131,5,FALSE)),"",VLOOKUP($B141,Data!$C$2:$G$131,5,FALSE))</f>
        <v/>
      </c>
      <c r="F141" s="114"/>
      <c r="G141" s="105"/>
      <c r="H141" s="106"/>
      <c r="I141" s="106"/>
      <c r="J141" s="106"/>
      <c r="K141" s="106"/>
      <c r="L141" s="106"/>
      <c r="M141" s="106"/>
      <c r="N141" s="106"/>
      <c r="O141" s="105"/>
      <c r="P141" s="48">
        <f t="shared" si="3"/>
        <v>0</v>
      </c>
      <c r="Q141" s="105"/>
      <c r="R141" s="119">
        <f t="shared" si="4"/>
        <v>0</v>
      </c>
      <c r="S141" s="105"/>
      <c r="T141" s="119">
        <f t="shared" si="4"/>
        <v>0</v>
      </c>
      <c r="U141" s="105"/>
      <c r="V141" s="119">
        <f t="shared" ref="V141" si="34">IF(LEFT(U141,1)="S",6000,IF(LEFT(U141,1)="H",8000,0))</f>
        <v>0</v>
      </c>
      <c r="W141" s="105"/>
      <c r="X141" s="119">
        <f t="shared" ref="X141" si="35">IF(LEFT(W141,1)="S",6000,IF(LEFT(W141,1)="H",8000,0))</f>
        <v>0</v>
      </c>
      <c r="Y141" s="115"/>
      <c r="Z141" s="225">
        <f t="shared" si="7"/>
        <v>0</v>
      </c>
      <c r="AA141" s="221">
        <f>SUMIF(Data!$E$2:$E$131,$C141,Data!H$2:H$131)</f>
        <v>0</v>
      </c>
      <c r="AB141" s="48">
        <f>SUMIF(Data!$E$2:$E$131,$C141,Data!I$2:I$131)</f>
        <v>0</v>
      </c>
      <c r="AC141" s="48">
        <f>SUMIF(Data!$E$2:$E$131,$C141,Data!J$2:J$131)</f>
        <v>0</v>
      </c>
      <c r="AD141" s="48">
        <f>SUMIF(Data!$E$2:$E$131,$C141,Data!K$2:K$131)</f>
        <v>0</v>
      </c>
      <c r="AE141" s="48">
        <f>SUMIF(Data!$E$2:$E$131,$C141,Data!L$2:L$131)</f>
        <v>0</v>
      </c>
      <c r="AF141" s="48">
        <f>SUMIF(Data!$E$2:$E$131,$C141,Data!M$2:M$131)</f>
        <v>0</v>
      </c>
      <c r="AG141" s="48">
        <f>SUMIF(Data!$E$2:$E$131,$C141,Data!N$2:N$131)</f>
        <v>0</v>
      </c>
      <c r="AH141" s="48">
        <f>SUMIF(Data!$E$2:$E$131,$C141,Data!O$2:O$131)</f>
        <v>0</v>
      </c>
      <c r="AI141" s="48">
        <f>SUMIF(Data!$E$2:$E$131,$C141,Data!P$2:P$131)</f>
        <v>0</v>
      </c>
      <c r="AJ141" s="48">
        <f>SUMIF(Data!$E$2:$E$131,$C141,Data!Q$2:Q$131)</f>
        <v>0</v>
      </c>
      <c r="AK141" s="48">
        <f>SUMIF(Data!$E$2:$E$131,$C141,Data!R$2:R$131)</f>
        <v>0</v>
      </c>
      <c r="AL141" s="48">
        <f>SUMIF(Data!$E$2:$E$131,$C141,Data!S$2:S$131)</f>
        <v>0</v>
      </c>
      <c r="AM141" s="48">
        <f>SUMIF(Data!$E$2:$E$131,$C141,Data!T$2:T$131)</f>
        <v>0</v>
      </c>
      <c r="AN141" s="56">
        <f>SUMIF(Data!$E$2:$E$131,$C141,Data!U$2:U$131)</f>
        <v>0</v>
      </c>
      <c r="AO141" s="56">
        <f>SUMIF(Data!$E$2:$E$131,$C141,Data!V$2:V$131)</f>
        <v>0</v>
      </c>
      <c r="AP141" s="56">
        <f>SUMIF(Data!$E$2:$E$131,$C141,Data!W$2:W$131)</f>
        <v>0</v>
      </c>
      <c r="AQ141" s="56">
        <f>SUMIF(Data!$E$2:$E$131,$C141,Data!X$2:X$131)</f>
        <v>0</v>
      </c>
      <c r="AR141" s="49">
        <f>SUMIF(Data!$E$2:$E$131,$C141,Data!Y$2:Y$131)</f>
        <v>0</v>
      </c>
      <c r="AS141" s="56" t="str">
        <f t="shared" si="1"/>
        <v/>
      </c>
      <c r="AT141" s="60" t="str">
        <f t="shared" si="2"/>
        <v/>
      </c>
    </row>
    <row r="142" spans="1:46" x14ac:dyDescent="0.15">
      <c r="A142" s="65">
        <f t="shared" si="0"/>
        <v>0</v>
      </c>
      <c r="B142" s="46">
        <v>17</v>
      </c>
      <c r="C142" s="55" t="str">
        <f>IF(ISERROR(VLOOKUP($B142,Data!$C$2:$F$131,3,FALSE)),"",VLOOKUP($B142,Data!$C$2:$F$131,3,FALSE))</f>
        <v/>
      </c>
      <c r="D142" s="76"/>
      <c r="E142" s="60" t="str">
        <f>IF(ISERROR(VLOOKUP($B142,Data!$C$2:$G$131,5,FALSE)),"",VLOOKUP($B142,Data!$C$2:$G$131,5,FALSE))</f>
        <v/>
      </c>
      <c r="F142" s="114"/>
      <c r="G142" s="105"/>
      <c r="H142" s="106"/>
      <c r="I142" s="106"/>
      <c r="J142" s="106"/>
      <c r="K142" s="106"/>
      <c r="L142" s="106"/>
      <c r="M142" s="106"/>
      <c r="N142" s="106"/>
      <c r="O142" s="105"/>
      <c r="P142" s="48">
        <f t="shared" si="3"/>
        <v>0</v>
      </c>
      <c r="Q142" s="105"/>
      <c r="R142" s="119">
        <f t="shared" si="4"/>
        <v>0</v>
      </c>
      <c r="S142" s="105"/>
      <c r="T142" s="119">
        <f t="shared" si="4"/>
        <v>0</v>
      </c>
      <c r="U142" s="105"/>
      <c r="V142" s="119">
        <f t="shared" ref="V142" si="36">IF(LEFT(U142,1)="S",6000,IF(LEFT(U142,1)="H",8000,0))</f>
        <v>0</v>
      </c>
      <c r="W142" s="105"/>
      <c r="X142" s="119">
        <f t="shared" ref="X142" si="37">IF(LEFT(W142,1)="S",6000,IF(LEFT(W142,1)="H",8000,0))</f>
        <v>0</v>
      </c>
      <c r="Y142" s="115"/>
      <c r="Z142" s="225">
        <f t="shared" si="7"/>
        <v>0</v>
      </c>
      <c r="AA142" s="221">
        <f>SUMIF(Data!$E$2:$E$131,$C142,Data!H$2:H$131)</f>
        <v>0</v>
      </c>
      <c r="AB142" s="48">
        <f>SUMIF(Data!$E$2:$E$131,$C142,Data!I$2:I$131)</f>
        <v>0</v>
      </c>
      <c r="AC142" s="48">
        <f>SUMIF(Data!$E$2:$E$131,$C142,Data!J$2:J$131)</f>
        <v>0</v>
      </c>
      <c r="AD142" s="48">
        <f>SUMIF(Data!$E$2:$E$131,$C142,Data!K$2:K$131)</f>
        <v>0</v>
      </c>
      <c r="AE142" s="48">
        <f>SUMIF(Data!$E$2:$E$131,$C142,Data!L$2:L$131)</f>
        <v>0</v>
      </c>
      <c r="AF142" s="48">
        <f>SUMIF(Data!$E$2:$E$131,$C142,Data!M$2:M$131)</f>
        <v>0</v>
      </c>
      <c r="AG142" s="48">
        <f>SUMIF(Data!$E$2:$E$131,$C142,Data!N$2:N$131)</f>
        <v>0</v>
      </c>
      <c r="AH142" s="48">
        <f>SUMIF(Data!$E$2:$E$131,$C142,Data!O$2:O$131)</f>
        <v>0</v>
      </c>
      <c r="AI142" s="48">
        <f>SUMIF(Data!$E$2:$E$131,$C142,Data!P$2:P$131)</f>
        <v>0</v>
      </c>
      <c r="AJ142" s="48">
        <f>SUMIF(Data!$E$2:$E$131,$C142,Data!Q$2:Q$131)</f>
        <v>0</v>
      </c>
      <c r="AK142" s="48">
        <f>SUMIF(Data!$E$2:$E$131,$C142,Data!R$2:R$131)</f>
        <v>0</v>
      </c>
      <c r="AL142" s="48">
        <f>SUMIF(Data!$E$2:$E$131,$C142,Data!S$2:S$131)</f>
        <v>0</v>
      </c>
      <c r="AM142" s="48">
        <f>SUMIF(Data!$E$2:$E$131,$C142,Data!T$2:T$131)</f>
        <v>0</v>
      </c>
      <c r="AN142" s="56">
        <f>SUMIF(Data!$E$2:$E$131,$C142,Data!U$2:U$131)</f>
        <v>0</v>
      </c>
      <c r="AO142" s="56">
        <f>SUMIF(Data!$E$2:$E$131,$C142,Data!V$2:V$131)</f>
        <v>0</v>
      </c>
      <c r="AP142" s="56">
        <f>SUMIF(Data!$E$2:$E$131,$C142,Data!W$2:W$131)</f>
        <v>0</v>
      </c>
      <c r="AQ142" s="56">
        <f>SUMIF(Data!$E$2:$E$131,$C142,Data!X$2:X$131)</f>
        <v>0</v>
      </c>
      <c r="AR142" s="49">
        <f>SUMIF(Data!$E$2:$E$131,$C142,Data!Y$2:Y$131)</f>
        <v>0</v>
      </c>
      <c r="AS142" s="56" t="str">
        <f t="shared" si="1"/>
        <v/>
      </c>
      <c r="AT142" s="60" t="str">
        <f t="shared" si="2"/>
        <v/>
      </c>
    </row>
    <row r="143" spans="1:46" x14ac:dyDescent="0.15">
      <c r="A143" s="65">
        <f t="shared" si="0"/>
        <v>0</v>
      </c>
      <c r="B143" s="46">
        <v>18</v>
      </c>
      <c r="C143" s="55" t="str">
        <f>IF(ISERROR(VLOOKUP($B143,Data!$C$2:$F$131,3,FALSE)),"",VLOOKUP($B143,Data!$C$2:$F$131,3,FALSE))</f>
        <v/>
      </c>
      <c r="D143" s="76"/>
      <c r="E143" s="60" t="str">
        <f>IF(ISERROR(VLOOKUP($B143,Data!$C$2:$G$131,5,FALSE)),"",VLOOKUP($B143,Data!$C$2:$G$131,5,FALSE))</f>
        <v/>
      </c>
      <c r="F143" s="114"/>
      <c r="G143" s="105"/>
      <c r="H143" s="106"/>
      <c r="I143" s="106"/>
      <c r="J143" s="106"/>
      <c r="K143" s="106"/>
      <c r="L143" s="106"/>
      <c r="M143" s="106"/>
      <c r="N143" s="106"/>
      <c r="O143" s="105"/>
      <c r="P143" s="48">
        <f t="shared" si="3"/>
        <v>0</v>
      </c>
      <c r="Q143" s="105"/>
      <c r="R143" s="119">
        <f t="shared" si="4"/>
        <v>0</v>
      </c>
      <c r="S143" s="105"/>
      <c r="T143" s="119">
        <f t="shared" si="4"/>
        <v>0</v>
      </c>
      <c r="U143" s="105"/>
      <c r="V143" s="119">
        <f t="shared" ref="V143" si="38">IF(LEFT(U143,1)="S",6000,IF(LEFT(U143,1)="H",8000,0))</f>
        <v>0</v>
      </c>
      <c r="W143" s="105"/>
      <c r="X143" s="119">
        <f t="shared" ref="X143" si="39">IF(LEFT(W143,1)="S",6000,IF(LEFT(W143,1)="H",8000,0))</f>
        <v>0</v>
      </c>
      <c r="Y143" s="115"/>
      <c r="Z143" s="225">
        <f t="shared" si="7"/>
        <v>0</v>
      </c>
      <c r="AA143" s="221">
        <f>SUMIF(Data!$E$2:$E$131,$C143,Data!H$2:H$131)</f>
        <v>0</v>
      </c>
      <c r="AB143" s="48">
        <f>SUMIF(Data!$E$2:$E$131,$C143,Data!I$2:I$131)</f>
        <v>0</v>
      </c>
      <c r="AC143" s="48">
        <f>SUMIF(Data!$E$2:$E$131,$C143,Data!J$2:J$131)</f>
        <v>0</v>
      </c>
      <c r="AD143" s="48">
        <f>SUMIF(Data!$E$2:$E$131,$C143,Data!K$2:K$131)</f>
        <v>0</v>
      </c>
      <c r="AE143" s="48">
        <f>SUMIF(Data!$E$2:$E$131,$C143,Data!L$2:L$131)</f>
        <v>0</v>
      </c>
      <c r="AF143" s="48">
        <f>SUMIF(Data!$E$2:$E$131,$C143,Data!M$2:M$131)</f>
        <v>0</v>
      </c>
      <c r="AG143" s="48">
        <f>SUMIF(Data!$E$2:$E$131,$C143,Data!N$2:N$131)</f>
        <v>0</v>
      </c>
      <c r="AH143" s="48">
        <f>SUMIF(Data!$E$2:$E$131,$C143,Data!O$2:O$131)</f>
        <v>0</v>
      </c>
      <c r="AI143" s="48">
        <f>SUMIF(Data!$E$2:$E$131,$C143,Data!P$2:P$131)</f>
        <v>0</v>
      </c>
      <c r="AJ143" s="48">
        <f>SUMIF(Data!$E$2:$E$131,$C143,Data!Q$2:Q$131)</f>
        <v>0</v>
      </c>
      <c r="AK143" s="48">
        <f>SUMIF(Data!$E$2:$E$131,$C143,Data!R$2:R$131)</f>
        <v>0</v>
      </c>
      <c r="AL143" s="48">
        <f>SUMIF(Data!$E$2:$E$131,$C143,Data!S$2:S$131)</f>
        <v>0</v>
      </c>
      <c r="AM143" s="48">
        <f>SUMIF(Data!$E$2:$E$131,$C143,Data!T$2:T$131)</f>
        <v>0</v>
      </c>
      <c r="AN143" s="56">
        <f>SUMIF(Data!$E$2:$E$131,$C143,Data!U$2:U$131)</f>
        <v>0</v>
      </c>
      <c r="AO143" s="56">
        <f>SUMIF(Data!$E$2:$E$131,$C143,Data!V$2:V$131)</f>
        <v>0</v>
      </c>
      <c r="AP143" s="56">
        <f>SUMIF(Data!$E$2:$E$131,$C143,Data!W$2:W$131)</f>
        <v>0</v>
      </c>
      <c r="AQ143" s="56">
        <f>SUMIF(Data!$E$2:$E$131,$C143,Data!X$2:X$131)</f>
        <v>0</v>
      </c>
      <c r="AR143" s="49">
        <f>SUMIF(Data!$E$2:$E$131,$C143,Data!Y$2:Y$131)</f>
        <v>0</v>
      </c>
      <c r="AS143" s="56" t="str">
        <f t="shared" si="1"/>
        <v/>
      </c>
      <c r="AT143" s="60" t="str">
        <f t="shared" si="2"/>
        <v/>
      </c>
    </row>
    <row r="144" spans="1:46" x14ac:dyDescent="0.15">
      <c r="A144" s="65">
        <f t="shared" si="0"/>
        <v>0</v>
      </c>
      <c r="B144" s="46">
        <v>19</v>
      </c>
      <c r="C144" s="55" t="str">
        <f>IF(ISERROR(VLOOKUP($B144,Data!$C$2:$F$131,3,FALSE)),"",VLOOKUP($B144,Data!$C$2:$F$131,3,FALSE))</f>
        <v/>
      </c>
      <c r="D144" s="76"/>
      <c r="E144" s="60" t="str">
        <f>IF(ISERROR(VLOOKUP($B144,Data!$C$2:$G$131,5,FALSE)),"",VLOOKUP($B144,Data!$C$2:$G$131,5,FALSE))</f>
        <v/>
      </c>
      <c r="F144" s="114"/>
      <c r="G144" s="105"/>
      <c r="H144" s="106"/>
      <c r="I144" s="106"/>
      <c r="J144" s="106"/>
      <c r="K144" s="106"/>
      <c r="L144" s="106"/>
      <c r="M144" s="106"/>
      <c r="N144" s="106"/>
      <c r="O144" s="105"/>
      <c r="P144" s="48">
        <f t="shared" si="3"/>
        <v>0</v>
      </c>
      <c r="Q144" s="105"/>
      <c r="R144" s="119">
        <f t="shared" si="4"/>
        <v>0</v>
      </c>
      <c r="S144" s="105"/>
      <c r="T144" s="119">
        <f t="shared" si="4"/>
        <v>0</v>
      </c>
      <c r="U144" s="105"/>
      <c r="V144" s="119">
        <f t="shared" ref="V144" si="40">IF(LEFT(U144,1)="S",6000,IF(LEFT(U144,1)="H",8000,0))</f>
        <v>0</v>
      </c>
      <c r="W144" s="105"/>
      <c r="X144" s="119">
        <f t="shared" ref="X144" si="41">IF(LEFT(W144,1)="S",6000,IF(LEFT(W144,1)="H",8000,0))</f>
        <v>0</v>
      </c>
      <c r="Y144" s="115"/>
      <c r="Z144" s="225">
        <f t="shared" si="7"/>
        <v>0</v>
      </c>
      <c r="AA144" s="221">
        <f>SUMIF(Data!$E$2:$E$131,$C144,Data!H$2:H$131)</f>
        <v>0</v>
      </c>
      <c r="AB144" s="48">
        <f>SUMIF(Data!$E$2:$E$131,$C144,Data!I$2:I$131)</f>
        <v>0</v>
      </c>
      <c r="AC144" s="48">
        <f>SUMIF(Data!$E$2:$E$131,$C144,Data!J$2:J$131)</f>
        <v>0</v>
      </c>
      <c r="AD144" s="48">
        <f>SUMIF(Data!$E$2:$E$131,$C144,Data!K$2:K$131)</f>
        <v>0</v>
      </c>
      <c r="AE144" s="48">
        <f>SUMIF(Data!$E$2:$E$131,$C144,Data!L$2:L$131)</f>
        <v>0</v>
      </c>
      <c r="AF144" s="48">
        <f>SUMIF(Data!$E$2:$E$131,$C144,Data!M$2:M$131)</f>
        <v>0</v>
      </c>
      <c r="AG144" s="48">
        <f>SUMIF(Data!$E$2:$E$131,$C144,Data!N$2:N$131)</f>
        <v>0</v>
      </c>
      <c r="AH144" s="48">
        <f>SUMIF(Data!$E$2:$E$131,$C144,Data!O$2:O$131)</f>
        <v>0</v>
      </c>
      <c r="AI144" s="48">
        <f>SUMIF(Data!$E$2:$E$131,$C144,Data!P$2:P$131)</f>
        <v>0</v>
      </c>
      <c r="AJ144" s="48">
        <f>SUMIF(Data!$E$2:$E$131,$C144,Data!Q$2:Q$131)</f>
        <v>0</v>
      </c>
      <c r="AK144" s="48">
        <f>SUMIF(Data!$E$2:$E$131,$C144,Data!R$2:R$131)</f>
        <v>0</v>
      </c>
      <c r="AL144" s="48">
        <f>SUMIF(Data!$E$2:$E$131,$C144,Data!S$2:S$131)</f>
        <v>0</v>
      </c>
      <c r="AM144" s="48">
        <f>SUMIF(Data!$E$2:$E$131,$C144,Data!T$2:T$131)</f>
        <v>0</v>
      </c>
      <c r="AN144" s="56">
        <f>SUMIF(Data!$E$2:$E$131,$C144,Data!U$2:U$131)</f>
        <v>0</v>
      </c>
      <c r="AO144" s="56">
        <f>SUMIF(Data!$E$2:$E$131,$C144,Data!V$2:V$131)</f>
        <v>0</v>
      </c>
      <c r="AP144" s="56">
        <f>SUMIF(Data!$E$2:$E$131,$C144,Data!W$2:W$131)</f>
        <v>0</v>
      </c>
      <c r="AQ144" s="56">
        <f>SUMIF(Data!$E$2:$E$131,$C144,Data!X$2:X$131)</f>
        <v>0</v>
      </c>
      <c r="AR144" s="49">
        <f>SUMIF(Data!$E$2:$E$131,$C144,Data!Y$2:Y$131)</f>
        <v>0</v>
      </c>
      <c r="AS144" s="56" t="str">
        <f t="shared" si="1"/>
        <v/>
      </c>
      <c r="AT144" s="60" t="str">
        <f t="shared" si="2"/>
        <v/>
      </c>
    </row>
    <row r="145" spans="1:46" x14ac:dyDescent="0.15">
      <c r="A145" s="65">
        <f t="shared" si="0"/>
        <v>0</v>
      </c>
      <c r="B145" s="46">
        <v>20</v>
      </c>
      <c r="C145" s="55" t="str">
        <f>IF(ISERROR(VLOOKUP($B145,Data!$C$2:$F$131,3,FALSE)),"",VLOOKUP($B145,Data!$C$2:$F$131,3,FALSE))</f>
        <v/>
      </c>
      <c r="D145" s="76"/>
      <c r="E145" s="60" t="str">
        <f>IF(ISERROR(VLOOKUP($B145,Data!$C$2:$G$131,5,FALSE)),"",VLOOKUP($B145,Data!$C$2:$G$131,5,FALSE))</f>
        <v/>
      </c>
      <c r="F145" s="114"/>
      <c r="G145" s="105"/>
      <c r="H145" s="106"/>
      <c r="I145" s="106"/>
      <c r="J145" s="106"/>
      <c r="K145" s="106"/>
      <c r="L145" s="106"/>
      <c r="M145" s="106"/>
      <c r="N145" s="106"/>
      <c r="O145" s="105"/>
      <c r="P145" s="48">
        <f t="shared" si="3"/>
        <v>0</v>
      </c>
      <c r="Q145" s="105"/>
      <c r="R145" s="119">
        <f t="shared" si="4"/>
        <v>0</v>
      </c>
      <c r="S145" s="105"/>
      <c r="T145" s="119">
        <f t="shared" si="4"/>
        <v>0</v>
      </c>
      <c r="U145" s="105"/>
      <c r="V145" s="119">
        <f t="shared" ref="V145" si="42">IF(LEFT(U145,1)="S",6000,IF(LEFT(U145,1)="H",8000,0))</f>
        <v>0</v>
      </c>
      <c r="W145" s="105"/>
      <c r="X145" s="119">
        <f t="shared" ref="X145" si="43">IF(LEFT(W145,1)="S",6000,IF(LEFT(W145,1)="H",8000,0))</f>
        <v>0</v>
      </c>
      <c r="Y145" s="115"/>
      <c r="Z145" s="225">
        <f t="shared" si="7"/>
        <v>0</v>
      </c>
      <c r="AA145" s="221">
        <f>SUMIF(Data!$E$2:$E$131,$C145,Data!H$2:H$131)</f>
        <v>0</v>
      </c>
      <c r="AB145" s="48">
        <f>SUMIF(Data!$E$2:$E$131,$C145,Data!I$2:I$131)</f>
        <v>0</v>
      </c>
      <c r="AC145" s="48">
        <f>SUMIF(Data!$E$2:$E$131,$C145,Data!J$2:J$131)</f>
        <v>0</v>
      </c>
      <c r="AD145" s="48">
        <f>SUMIF(Data!$E$2:$E$131,$C145,Data!K$2:K$131)</f>
        <v>0</v>
      </c>
      <c r="AE145" s="48">
        <f>SUMIF(Data!$E$2:$E$131,$C145,Data!L$2:L$131)</f>
        <v>0</v>
      </c>
      <c r="AF145" s="48">
        <f>SUMIF(Data!$E$2:$E$131,$C145,Data!M$2:M$131)</f>
        <v>0</v>
      </c>
      <c r="AG145" s="48">
        <f>SUMIF(Data!$E$2:$E$131,$C145,Data!N$2:N$131)</f>
        <v>0</v>
      </c>
      <c r="AH145" s="48">
        <f>SUMIF(Data!$E$2:$E$131,$C145,Data!O$2:O$131)</f>
        <v>0</v>
      </c>
      <c r="AI145" s="48">
        <f>SUMIF(Data!$E$2:$E$131,$C145,Data!P$2:P$131)</f>
        <v>0</v>
      </c>
      <c r="AJ145" s="48">
        <f>SUMIF(Data!$E$2:$E$131,$C145,Data!Q$2:Q$131)</f>
        <v>0</v>
      </c>
      <c r="AK145" s="48">
        <f>SUMIF(Data!$E$2:$E$131,$C145,Data!R$2:R$131)</f>
        <v>0</v>
      </c>
      <c r="AL145" s="48">
        <f>SUMIF(Data!$E$2:$E$131,$C145,Data!S$2:S$131)</f>
        <v>0</v>
      </c>
      <c r="AM145" s="48">
        <f>SUMIF(Data!$E$2:$E$131,$C145,Data!T$2:T$131)</f>
        <v>0</v>
      </c>
      <c r="AN145" s="56">
        <f>SUMIF(Data!$E$2:$E$131,$C145,Data!U$2:U$131)</f>
        <v>0</v>
      </c>
      <c r="AO145" s="56">
        <f>SUMIF(Data!$E$2:$E$131,$C145,Data!V$2:V$131)</f>
        <v>0</v>
      </c>
      <c r="AP145" s="56">
        <f>SUMIF(Data!$E$2:$E$131,$C145,Data!W$2:W$131)</f>
        <v>0</v>
      </c>
      <c r="AQ145" s="56">
        <f>SUMIF(Data!$E$2:$E$131,$C145,Data!X$2:X$131)</f>
        <v>0</v>
      </c>
      <c r="AR145" s="49">
        <f>SUMIF(Data!$E$2:$E$131,$C145,Data!Y$2:Y$131)</f>
        <v>0</v>
      </c>
      <c r="AS145" s="56" t="str">
        <f t="shared" si="1"/>
        <v/>
      </c>
      <c r="AT145" s="60" t="str">
        <f t="shared" si="2"/>
        <v/>
      </c>
    </row>
    <row r="146" spans="1:46" x14ac:dyDescent="0.15">
      <c r="A146" s="65">
        <f t="shared" si="0"/>
        <v>0</v>
      </c>
      <c r="B146" s="46">
        <v>21</v>
      </c>
      <c r="C146" s="55" t="str">
        <f>IF(ISERROR(VLOOKUP($B146,Data!$C$2:$F$131,3,FALSE)),"",VLOOKUP($B146,Data!$C$2:$F$131,3,FALSE))</f>
        <v/>
      </c>
      <c r="D146" s="76"/>
      <c r="E146" s="60" t="str">
        <f>IF(ISERROR(VLOOKUP($B146,Data!$C$2:$G$131,5,FALSE)),"",VLOOKUP($B146,Data!$C$2:$G$131,5,FALSE))</f>
        <v/>
      </c>
      <c r="F146" s="114"/>
      <c r="G146" s="105"/>
      <c r="H146" s="106"/>
      <c r="I146" s="106"/>
      <c r="J146" s="106"/>
      <c r="K146" s="106"/>
      <c r="L146" s="106"/>
      <c r="M146" s="106"/>
      <c r="N146" s="106"/>
      <c r="O146" s="105"/>
      <c r="P146" s="48">
        <f t="shared" si="3"/>
        <v>0</v>
      </c>
      <c r="Q146" s="105"/>
      <c r="R146" s="119">
        <f t="shared" si="4"/>
        <v>0</v>
      </c>
      <c r="S146" s="105"/>
      <c r="T146" s="119">
        <f t="shared" si="4"/>
        <v>0</v>
      </c>
      <c r="U146" s="105"/>
      <c r="V146" s="119">
        <f t="shared" ref="V146" si="44">IF(LEFT(U146,1)="S",6000,IF(LEFT(U146,1)="H",8000,0))</f>
        <v>0</v>
      </c>
      <c r="W146" s="105"/>
      <c r="X146" s="119">
        <f t="shared" ref="X146" si="45">IF(LEFT(W146,1)="S",6000,IF(LEFT(W146,1)="H",8000,0))</f>
        <v>0</v>
      </c>
      <c r="Y146" s="115"/>
      <c r="Z146" s="225">
        <f t="shared" si="7"/>
        <v>0</v>
      </c>
      <c r="AA146" s="221">
        <f>SUMIF(Data!$E$2:$E$131,$C146,Data!H$2:H$131)</f>
        <v>0</v>
      </c>
      <c r="AB146" s="48">
        <f>SUMIF(Data!$E$2:$E$131,$C146,Data!I$2:I$131)</f>
        <v>0</v>
      </c>
      <c r="AC146" s="48">
        <f>SUMIF(Data!$E$2:$E$131,$C146,Data!J$2:J$131)</f>
        <v>0</v>
      </c>
      <c r="AD146" s="48">
        <f>SUMIF(Data!$E$2:$E$131,$C146,Data!K$2:K$131)</f>
        <v>0</v>
      </c>
      <c r="AE146" s="48">
        <f>SUMIF(Data!$E$2:$E$131,$C146,Data!L$2:L$131)</f>
        <v>0</v>
      </c>
      <c r="AF146" s="48">
        <f>SUMIF(Data!$E$2:$E$131,$C146,Data!M$2:M$131)</f>
        <v>0</v>
      </c>
      <c r="AG146" s="48">
        <f>SUMIF(Data!$E$2:$E$131,$C146,Data!N$2:N$131)</f>
        <v>0</v>
      </c>
      <c r="AH146" s="48">
        <f>SUMIF(Data!$E$2:$E$131,$C146,Data!O$2:O$131)</f>
        <v>0</v>
      </c>
      <c r="AI146" s="48">
        <f>SUMIF(Data!$E$2:$E$131,$C146,Data!P$2:P$131)</f>
        <v>0</v>
      </c>
      <c r="AJ146" s="48">
        <f>SUMIF(Data!$E$2:$E$131,$C146,Data!Q$2:Q$131)</f>
        <v>0</v>
      </c>
      <c r="AK146" s="48">
        <f>SUMIF(Data!$E$2:$E$131,$C146,Data!R$2:R$131)</f>
        <v>0</v>
      </c>
      <c r="AL146" s="48">
        <f>SUMIF(Data!$E$2:$E$131,$C146,Data!S$2:S$131)</f>
        <v>0</v>
      </c>
      <c r="AM146" s="48">
        <f>SUMIF(Data!$E$2:$E$131,$C146,Data!T$2:T$131)</f>
        <v>0</v>
      </c>
      <c r="AN146" s="56">
        <f>SUMIF(Data!$E$2:$E$131,$C146,Data!U$2:U$131)</f>
        <v>0</v>
      </c>
      <c r="AO146" s="56">
        <f>SUMIF(Data!$E$2:$E$131,$C146,Data!V$2:V$131)</f>
        <v>0</v>
      </c>
      <c r="AP146" s="56">
        <f>SUMIF(Data!$E$2:$E$131,$C146,Data!W$2:W$131)</f>
        <v>0</v>
      </c>
      <c r="AQ146" s="56">
        <f>SUMIF(Data!$E$2:$E$131,$C146,Data!X$2:X$131)</f>
        <v>0</v>
      </c>
      <c r="AR146" s="49">
        <f>SUMIF(Data!$E$2:$E$131,$C146,Data!Y$2:Y$131)</f>
        <v>0</v>
      </c>
      <c r="AS146" s="56" t="str">
        <f t="shared" si="1"/>
        <v/>
      </c>
      <c r="AT146" s="60" t="str">
        <f t="shared" si="2"/>
        <v/>
      </c>
    </row>
    <row r="147" spans="1:46" x14ac:dyDescent="0.15">
      <c r="A147" s="65">
        <f t="shared" si="0"/>
        <v>0</v>
      </c>
      <c r="B147" s="46">
        <v>22</v>
      </c>
      <c r="C147" s="55" t="str">
        <f>IF(ISERROR(VLOOKUP($B147,Data!$C$2:$F$131,3,FALSE)),"",VLOOKUP($B147,Data!$C$2:$F$131,3,FALSE))</f>
        <v/>
      </c>
      <c r="D147" s="76"/>
      <c r="E147" s="60" t="str">
        <f>IF(ISERROR(VLOOKUP($B147,Data!$C$2:$G$131,5,FALSE)),"",VLOOKUP($B147,Data!$C$2:$G$131,5,FALSE))</f>
        <v/>
      </c>
      <c r="F147" s="114"/>
      <c r="G147" s="105"/>
      <c r="H147" s="106"/>
      <c r="I147" s="106"/>
      <c r="J147" s="106"/>
      <c r="K147" s="106"/>
      <c r="L147" s="106"/>
      <c r="M147" s="106"/>
      <c r="N147" s="106"/>
      <c r="O147" s="105"/>
      <c r="P147" s="48">
        <f t="shared" si="3"/>
        <v>0</v>
      </c>
      <c r="Q147" s="105"/>
      <c r="R147" s="119">
        <f t="shared" si="4"/>
        <v>0</v>
      </c>
      <c r="S147" s="105"/>
      <c r="T147" s="119">
        <f t="shared" si="4"/>
        <v>0</v>
      </c>
      <c r="U147" s="105"/>
      <c r="V147" s="119">
        <f t="shared" ref="V147" si="46">IF(LEFT(U147,1)="S",6000,IF(LEFT(U147,1)="H",8000,0))</f>
        <v>0</v>
      </c>
      <c r="W147" s="105"/>
      <c r="X147" s="119">
        <f t="shared" ref="X147" si="47">IF(LEFT(W147,1)="S",6000,IF(LEFT(W147,1)="H",8000,0))</f>
        <v>0</v>
      </c>
      <c r="Y147" s="115"/>
      <c r="Z147" s="225">
        <f t="shared" si="7"/>
        <v>0</v>
      </c>
      <c r="AA147" s="221">
        <f>SUMIF(Data!$E$2:$E$131,$C147,Data!H$2:H$131)</f>
        <v>0</v>
      </c>
      <c r="AB147" s="48">
        <f>SUMIF(Data!$E$2:$E$131,$C147,Data!I$2:I$131)</f>
        <v>0</v>
      </c>
      <c r="AC147" s="48">
        <f>SUMIF(Data!$E$2:$E$131,$C147,Data!J$2:J$131)</f>
        <v>0</v>
      </c>
      <c r="AD147" s="48">
        <f>SUMIF(Data!$E$2:$E$131,$C147,Data!K$2:K$131)</f>
        <v>0</v>
      </c>
      <c r="AE147" s="48">
        <f>SUMIF(Data!$E$2:$E$131,$C147,Data!L$2:L$131)</f>
        <v>0</v>
      </c>
      <c r="AF147" s="48">
        <f>SUMIF(Data!$E$2:$E$131,$C147,Data!M$2:M$131)</f>
        <v>0</v>
      </c>
      <c r="AG147" s="48">
        <f>SUMIF(Data!$E$2:$E$131,$C147,Data!N$2:N$131)</f>
        <v>0</v>
      </c>
      <c r="AH147" s="48">
        <f>SUMIF(Data!$E$2:$E$131,$C147,Data!O$2:O$131)</f>
        <v>0</v>
      </c>
      <c r="AI147" s="48">
        <f>SUMIF(Data!$E$2:$E$131,$C147,Data!P$2:P$131)</f>
        <v>0</v>
      </c>
      <c r="AJ147" s="48">
        <f>SUMIF(Data!$E$2:$E$131,$C147,Data!Q$2:Q$131)</f>
        <v>0</v>
      </c>
      <c r="AK147" s="48">
        <f>SUMIF(Data!$E$2:$E$131,$C147,Data!R$2:R$131)</f>
        <v>0</v>
      </c>
      <c r="AL147" s="48">
        <f>SUMIF(Data!$E$2:$E$131,$C147,Data!S$2:S$131)</f>
        <v>0</v>
      </c>
      <c r="AM147" s="48">
        <f>SUMIF(Data!$E$2:$E$131,$C147,Data!T$2:T$131)</f>
        <v>0</v>
      </c>
      <c r="AN147" s="56">
        <f>SUMIF(Data!$E$2:$E$131,$C147,Data!U$2:U$131)</f>
        <v>0</v>
      </c>
      <c r="AO147" s="56">
        <f>SUMIF(Data!$E$2:$E$131,$C147,Data!V$2:V$131)</f>
        <v>0</v>
      </c>
      <c r="AP147" s="56">
        <f>SUMIF(Data!$E$2:$E$131,$C147,Data!W$2:W$131)</f>
        <v>0</v>
      </c>
      <c r="AQ147" s="56">
        <f>SUMIF(Data!$E$2:$E$131,$C147,Data!X$2:X$131)</f>
        <v>0</v>
      </c>
      <c r="AR147" s="49">
        <f>SUMIF(Data!$E$2:$E$131,$C147,Data!Y$2:Y$131)</f>
        <v>0</v>
      </c>
      <c r="AS147" s="56" t="str">
        <f t="shared" si="1"/>
        <v/>
      </c>
      <c r="AT147" s="60" t="str">
        <f t="shared" si="2"/>
        <v/>
      </c>
    </row>
    <row r="148" spans="1:46" x14ac:dyDescent="0.15">
      <c r="A148" s="65">
        <f t="shared" si="0"/>
        <v>0</v>
      </c>
      <c r="B148" s="46">
        <v>23</v>
      </c>
      <c r="C148" s="55" t="str">
        <f>IF(ISERROR(VLOOKUP($B148,Data!$C$2:$F$131,3,FALSE)),"",VLOOKUP($B148,Data!$C$2:$F$131,3,FALSE))</f>
        <v/>
      </c>
      <c r="D148" s="76"/>
      <c r="E148" s="60" t="str">
        <f>IF(ISERROR(VLOOKUP($B148,Data!$C$2:$G$131,5,FALSE)),"",VLOOKUP($B148,Data!$C$2:$G$131,5,FALSE))</f>
        <v/>
      </c>
      <c r="F148" s="114"/>
      <c r="G148" s="105"/>
      <c r="H148" s="106"/>
      <c r="I148" s="106"/>
      <c r="J148" s="106"/>
      <c r="K148" s="106"/>
      <c r="L148" s="106"/>
      <c r="M148" s="106"/>
      <c r="N148" s="106"/>
      <c r="O148" s="105"/>
      <c r="P148" s="48">
        <f t="shared" si="3"/>
        <v>0</v>
      </c>
      <c r="Q148" s="105"/>
      <c r="R148" s="119">
        <f t="shared" si="4"/>
        <v>0</v>
      </c>
      <c r="S148" s="105"/>
      <c r="T148" s="119">
        <f t="shared" si="4"/>
        <v>0</v>
      </c>
      <c r="U148" s="105"/>
      <c r="V148" s="119">
        <f t="shared" ref="V148" si="48">IF(LEFT(U148,1)="S",6000,IF(LEFT(U148,1)="H",8000,0))</f>
        <v>0</v>
      </c>
      <c r="W148" s="105"/>
      <c r="X148" s="119">
        <f t="shared" ref="X148" si="49">IF(LEFT(W148,1)="S",6000,IF(LEFT(W148,1)="H",8000,0))</f>
        <v>0</v>
      </c>
      <c r="Y148" s="115"/>
      <c r="Z148" s="225">
        <f t="shared" si="7"/>
        <v>0</v>
      </c>
      <c r="AA148" s="221">
        <f>SUMIF(Data!$E$2:$E$131,$C148,Data!H$2:H$131)</f>
        <v>0</v>
      </c>
      <c r="AB148" s="48">
        <f>SUMIF(Data!$E$2:$E$131,$C148,Data!I$2:I$131)</f>
        <v>0</v>
      </c>
      <c r="AC148" s="48">
        <f>SUMIF(Data!$E$2:$E$131,$C148,Data!J$2:J$131)</f>
        <v>0</v>
      </c>
      <c r="AD148" s="48">
        <f>SUMIF(Data!$E$2:$E$131,$C148,Data!K$2:K$131)</f>
        <v>0</v>
      </c>
      <c r="AE148" s="48">
        <f>SUMIF(Data!$E$2:$E$131,$C148,Data!L$2:L$131)</f>
        <v>0</v>
      </c>
      <c r="AF148" s="48">
        <f>SUMIF(Data!$E$2:$E$131,$C148,Data!M$2:M$131)</f>
        <v>0</v>
      </c>
      <c r="AG148" s="48">
        <f>SUMIF(Data!$E$2:$E$131,$C148,Data!N$2:N$131)</f>
        <v>0</v>
      </c>
      <c r="AH148" s="48">
        <f>SUMIF(Data!$E$2:$E$131,$C148,Data!O$2:O$131)</f>
        <v>0</v>
      </c>
      <c r="AI148" s="48">
        <f>SUMIF(Data!$E$2:$E$131,$C148,Data!P$2:P$131)</f>
        <v>0</v>
      </c>
      <c r="AJ148" s="48">
        <f>SUMIF(Data!$E$2:$E$131,$C148,Data!Q$2:Q$131)</f>
        <v>0</v>
      </c>
      <c r="AK148" s="48">
        <f>SUMIF(Data!$E$2:$E$131,$C148,Data!R$2:R$131)</f>
        <v>0</v>
      </c>
      <c r="AL148" s="48">
        <f>SUMIF(Data!$E$2:$E$131,$C148,Data!S$2:S$131)</f>
        <v>0</v>
      </c>
      <c r="AM148" s="48">
        <f>SUMIF(Data!$E$2:$E$131,$C148,Data!T$2:T$131)</f>
        <v>0</v>
      </c>
      <c r="AN148" s="56">
        <f>SUMIF(Data!$E$2:$E$131,$C148,Data!U$2:U$131)</f>
        <v>0</v>
      </c>
      <c r="AO148" s="56">
        <f>SUMIF(Data!$E$2:$E$131,$C148,Data!V$2:V$131)</f>
        <v>0</v>
      </c>
      <c r="AP148" s="56">
        <f>SUMIF(Data!$E$2:$E$131,$C148,Data!W$2:W$131)</f>
        <v>0</v>
      </c>
      <c r="AQ148" s="56">
        <f>SUMIF(Data!$E$2:$E$131,$C148,Data!X$2:X$131)</f>
        <v>0</v>
      </c>
      <c r="AR148" s="49">
        <f>SUMIF(Data!$E$2:$E$131,$C148,Data!Y$2:Y$131)</f>
        <v>0</v>
      </c>
      <c r="AS148" s="56" t="str">
        <f t="shared" si="1"/>
        <v/>
      </c>
      <c r="AT148" s="60" t="str">
        <f t="shared" si="2"/>
        <v/>
      </c>
    </row>
    <row r="149" spans="1:46" x14ac:dyDescent="0.15">
      <c r="A149" s="65">
        <f t="shared" si="0"/>
        <v>0</v>
      </c>
      <c r="B149" s="46">
        <v>24</v>
      </c>
      <c r="C149" s="55" t="str">
        <f>IF(ISERROR(VLOOKUP($B149,Data!$C$2:$F$131,3,FALSE)),"",VLOOKUP($B149,Data!$C$2:$F$131,3,FALSE))</f>
        <v/>
      </c>
      <c r="D149" s="76"/>
      <c r="E149" s="60" t="str">
        <f>IF(ISERROR(VLOOKUP($B149,Data!$C$2:$G$131,5,FALSE)),"",VLOOKUP($B149,Data!$C$2:$G$131,5,FALSE))</f>
        <v/>
      </c>
      <c r="F149" s="114"/>
      <c r="G149" s="105"/>
      <c r="H149" s="106"/>
      <c r="I149" s="106"/>
      <c r="J149" s="106"/>
      <c r="K149" s="106"/>
      <c r="L149" s="106"/>
      <c r="M149" s="106"/>
      <c r="N149" s="106"/>
      <c r="O149" s="105"/>
      <c r="P149" s="48">
        <f t="shared" si="3"/>
        <v>0</v>
      </c>
      <c r="Q149" s="105"/>
      <c r="R149" s="119">
        <f t="shared" si="4"/>
        <v>0</v>
      </c>
      <c r="S149" s="105"/>
      <c r="T149" s="119">
        <f t="shared" si="4"/>
        <v>0</v>
      </c>
      <c r="U149" s="105"/>
      <c r="V149" s="119">
        <f t="shared" ref="V149" si="50">IF(LEFT(U149,1)="S",6000,IF(LEFT(U149,1)="H",8000,0))</f>
        <v>0</v>
      </c>
      <c r="W149" s="105"/>
      <c r="X149" s="119">
        <f t="shared" ref="X149" si="51">IF(LEFT(W149,1)="S",6000,IF(LEFT(W149,1)="H",8000,0))</f>
        <v>0</v>
      </c>
      <c r="Y149" s="115"/>
      <c r="Z149" s="225">
        <f t="shared" si="7"/>
        <v>0</v>
      </c>
      <c r="AA149" s="221">
        <f>SUMIF(Data!$E$2:$E$131,$C149,Data!H$2:H$131)</f>
        <v>0</v>
      </c>
      <c r="AB149" s="48">
        <f>SUMIF(Data!$E$2:$E$131,$C149,Data!I$2:I$131)</f>
        <v>0</v>
      </c>
      <c r="AC149" s="48">
        <f>SUMIF(Data!$E$2:$E$131,$C149,Data!J$2:J$131)</f>
        <v>0</v>
      </c>
      <c r="AD149" s="48">
        <f>SUMIF(Data!$E$2:$E$131,$C149,Data!K$2:K$131)</f>
        <v>0</v>
      </c>
      <c r="AE149" s="48">
        <f>SUMIF(Data!$E$2:$E$131,$C149,Data!L$2:L$131)</f>
        <v>0</v>
      </c>
      <c r="AF149" s="48">
        <f>SUMIF(Data!$E$2:$E$131,$C149,Data!M$2:M$131)</f>
        <v>0</v>
      </c>
      <c r="AG149" s="48">
        <f>SUMIF(Data!$E$2:$E$131,$C149,Data!N$2:N$131)</f>
        <v>0</v>
      </c>
      <c r="AH149" s="48">
        <f>SUMIF(Data!$E$2:$E$131,$C149,Data!O$2:O$131)</f>
        <v>0</v>
      </c>
      <c r="AI149" s="48">
        <f>SUMIF(Data!$E$2:$E$131,$C149,Data!P$2:P$131)</f>
        <v>0</v>
      </c>
      <c r="AJ149" s="48">
        <f>SUMIF(Data!$E$2:$E$131,$C149,Data!Q$2:Q$131)</f>
        <v>0</v>
      </c>
      <c r="AK149" s="48">
        <f>SUMIF(Data!$E$2:$E$131,$C149,Data!R$2:R$131)</f>
        <v>0</v>
      </c>
      <c r="AL149" s="48">
        <f>SUMIF(Data!$E$2:$E$131,$C149,Data!S$2:S$131)</f>
        <v>0</v>
      </c>
      <c r="AM149" s="48">
        <f>SUMIF(Data!$E$2:$E$131,$C149,Data!T$2:T$131)</f>
        <v>0</v>
      </c>
      <c r="AN149" s="56">
        <f>SUMIF(Data!$E$2:$E$131,$C149,Data!U$2:U$131)</f>
        <v>0</v>
      </c>
      <c r="AO149" s="56">
        <f>SUMIF(Data!$E$2:$E$131,$C149,Data!V$2:V$131)</f>
        <v>0</v>
      </c>
      <c r="AP149" s="56">
        <f>SUMIF(Data!$E$2:$E$131,$C149,Data!W$2:W$131)</f>
        <v>0</v>
      </c>
      <c r="AQ149" s="56">
        <f>SUMIF(Data!$E$2:$E$131,$C149,Data!X$2:X$131)</f>
        <v>0</v>
      </c>
      <c r="AR149" s="49">
        <f>SUMIF(Data!$E$2:$E$131,$C149,Data!Y$2:Y$131)</f>
        <v>0</v>
      </c>
      <c r="AS149" s="56" t="str">
        <f t="shared" si="1"/>
        <v/>
      </c>
      <c r="AT149" s="60" t="str">
        <f t="shared" si="2"/>
        <v/>
      </c>
    </row>
    <row r="150" spans="1:46" x14ac:dyDescent="0.15">
      <c r="A150" s="65">
        <f t="shared" si="0"/>
        <v>0</v>
      </c>
      <c r="B150" s="46">
        <v>25</v>
      </c>
      <c r="C150" s="55" t="str">
        <f>IF(ISERROR(VLOOKUP($B150,Data!$C$2:$F$131,3,FALSE)),"",VLOOKUP($B150,Data!$C$2:$F$131,3,FALSE))</f>
        <v/>
      </c>
      <c r="D150" s="76"/>
      <c r="E150" s="60" t="str">
        <f>IF(ISERROR(VLOOKUP($B150,Data!$C$2:$G$131,5,FALSE)),"",VLOOKUP($B150,Data!$C$2:$G$131,5,FALSE))</f>
        <v/>
      </c>
      <c r="F150" s="114"/>
      <c r="G150" s="105"/>
      <c r="H150" s="106"/>
      <c r="I150" s="106"/>
      <c r="J150" s="106"/>
      <c r="K150" s="106"/>
      <c r="L150" s="106"/>
      <c r="M150" s="106"/>
      <c r="N150" s="106"/>
      <c r="O150" s="105"/>
      <c r="P150" s="48">
        <f t="shared" si="3"/>
        <v>0</v>
      </c>
      <c r="Q150" s="105"/>
      <c r="R150" s="119">
        <f t="shared" si="4"/>
        <v>0</v>
      </c>
      <c r="S150" s="105"/>
      <c r="T150" s="119">
        <f t="shared" si="4"/>
        <v>0</v>
      </c>
      <c r="U150" s="105"/>
      <c r="V150" s="119">
        <f t="shared" ref="V150" si="52">IF(LEFT(U150,1)="S",6000,IF(LEFT(U150,1)="H",8000,0))</f>
        <v>0</v>
      </c>
      <c r="W150" s="105"/>
      <c r="X150" s="119">
        <f t="shared" ref="X150" si="53">IF(LEFT(W150,1)="S",6000,IF(LEFT(W150,1)="H",8000,0))</f>
        <v>0</v>
      </c>
      <c r="Y150" s="115"/>
      <c r="Z150" s="225">
        <f t="shared" si="7"/>
        <v>0</v>
      </c>
      <c r="AA150" s="221">
        <f>SUMIF(Data!$E$2:$E$131,$C150,Data!H$2:H$131)</f>
        <v>0</v>
      </c>
      <c r="AB150" s="48">
        <f>SUMIF(Data!$E$2:$E$131,$C150,Data!I$2:I$131)</f>
        <v>0</v>
      </c>
      <c r="AC150" s="48">
        <f>SUMIF(Data!$E$2:$E$131,$C150,Data!J$2:J$131)</f>
        <v>0</v>
      </c>
      <c r="AD150" s="48">
        <f>SUMIF(Data!$E$2:$E$131,$C150,Data!K$2:K$131)</f>
        <v>0</v>
      </c>
      <c r="AE150" s="48">
        <f>SUMIF(Data!$E$2:$E$131,$C150,Data!L$2:L$131)</f>
        <v>0</v>
      </c>
      <c r="AF150" s="48">
        <f>SUMIF(Data!$E$2:$E$131,$C150,Data!M$2:M$131)</f>
        <v>0</v>
      </c>
      <c r="AG150" s="48">
        <f>SUMIF(Data!$E$2:$E$131,$C150,Data!N$2:N$131)</f>
        <v>0</v>
      </c>
      <c r="AH150" s="48">
        <f>SUMIF(Data!$E$2:$E$131,$C150,Data!O$2:O$131)</f>
        <v>0</v>
      </c>
      <c r="AI150" s="48">
        <f>SUMIF(Data!$E$2:$E$131,$C150,Data!P$2:P$131)</f>
        <v>0</v>
      </c>
      <c r="AJ150" s="48">
        <f>SUMIF(Data!$E$2:$E$131,$C150,Data!Q$2:Q$131)</f>
        <v>0</v>
      </c>
      <c r="AK150" s="48">
        <f>SUMIF(Data!$E$2:$E$131,$C150,Data!R$2:R$131)</f>
        <v>0</v>
      </c>
      <c r="AL150" s="48">
        <f>SUMIF(Data!$E$2:$E$131,$C150,Data!S$2:S$131)</f>
        <v>0</v>
      </c>
      <c r="AM150" s="48">
        <f>SUMIF(Data!$E$2:$E$131,$C150,Data!T$2:T$131)</f>
        <v>0</v>
      </c>
      <c r="AN150" s="56">
        <f>SUMIF(Data!$E$2:$E$131,$C150,Data!U$2:U$131)</f>
        <v>0</v>
      </c>
      <c r="AO150" s="56">
        <f>SUMIF(Data!$E$2:$E$131,$C150,Data!V$2:V$131)</f>
        <v>0</v>
      </c>
      <c r="AP150" s="56">
        <f>SUMIF(Data!$E$2:$E$131,$C150,Data!W$2:W$131)</f>
        <v>0</v>
      </c>
      <c r="AQ150" s="56">
        <f>SUMIF(Data!$E$2:$E$131,$C150,Data!X$2:X$131)</f>
        <v>0</v>
      </c>
      <c r="AR150" s="49">
        <f>SUMIF(Data!$E$2:$E$131,$C150,Data!Y$2:Y$131)</f>
        <v>0</v>
      </c>
      <c r="AS150" s="56" t="str">
        <f t="shared" si="1"/>
        <v/>
      </c>
      <c r="AT150" s="60" t="str">
        <f t="shared" si="2"/>
        <v/>
      </c>
    </row>
    <row r="151" spans="1:46" x14ac:dyDescent="0.15">
      <c r="A151" s="65">
        <f t="shared" si="0"/>
        <v>0</v>
      </c>
      <c r="B151" s="46">
        <v>26</v>
      </c>
      <c r="C151" s="55" t="str">
        <f>IF(ISERROR(VLOOKUP($B151,Data!$C$2:$F$131,3,FALSE)),"",VLOOKUP($B151,Data!$C$2:$F$131,3,FALSE))</f>
        <v/>
      </c>
      <c r="D151" s="76"/>
      <c r="E151" s="60" t="str">
        <f>IF(ISERROR(VLOOKUP($B151,Data!$C$2:$G$131,5,FALSE)),"",VLOOKUP($B151,Data!$C$2:$G$131,5,FALSE))</f>
        <v/>
      </c>
      <c r="F151" s="114"/>
      <c r="G151" s="105"/>
      <c r="H151" s="106"/>
      <c r="I151" s="106"/>
      <c r="J151" s="106"/>
      <c r="K151" s="106"/>
      <c r="L151" s="106"/>
      <c r="M151" s="106"/>
      <c r="N151" s="106"/>
      <c r="O151" s="105"/>
      <c r="P151" s="48">
        <f t="shared" si="3"/>
        <v>0</v>
      </c>
      <c r="Q151" s="105"/>
      <c r="R151" s="119">
        <f t="shared" si="4"/>
        <v>0</v>
      </c>
      <c r="S151" s="105"/>
      <c r="T151" s="119">
        <f t="shared" si="4"/>
        <v>0</v>
      </c>
      <c r="U151" s="105"/>
      <c r="V151" s="119">
        <f t="shared" ref="V151" si="54">IF(LEFT(U151,1)="S",6000,IF(LEFT(U151,1)="H",8000,0))</f>
        <v>0</v>
      </c>
      <c r="W151" s="105"/>
      <c r="X151" s="119">
        <f t="shared" ref="X151" si="55">IF(LEFT(W151,1)="S",6000,IF(LEFT(W151,1)="H",8000,0))</f>
        <v>0</v>
      </c>
      <c r="Y151" s="115"/>
      <c r="Z151" s="225">
        <f t="shared" si="7"/>
        <v>0</v>
      </c>
      <c r="AA151" s="221">
        <f>SUMIF(Data!$E$2:$E$131,$C151,Data!H$2:H$131)</f>
        <v>0</v>
      </c>
      <c r="AB151" s="48">
        <f>SUMIF(Data!$E$2:$E$131,$C151,Data!I$2:I$131)</f>
        <v>0</v>
      </c>
      <c r="AC151" s="48">
        <f>SUMIF(Data!$E$2:$E$131,$C151,Data!J$2:J$131)</f>
        <v>0</v>
      </c>
      <c r="AD151" s="48">
        <f>SUMIF(Data!$E$2:$E$131,$C151,Data!K$2:K$131)</f>
        <v>0</v>
      </c>
      <c r="AE151" s="48">
        <f>SUMIF(Data!$E$2:$E$131,$C151,Data!L$2:L$131)</f>
        <v>0</v>
      </c>
      <c r="AF151" s="48">
        <f>SUMIF(Data!$E$2:$E$131,$C151,Data!M$2:M$131)</f>
        <v>0</v>
      </c>
      <c r="AG151" s="48">
        <f>SUMIF(Data!$E$2:$E$131,$C151,Data!N$2:N$131)</f>
        <v>0</v>
      </c>
      <c r="AH151" s="48">
        <f>SUMIF(Data!$E$2:$E$131,$C151,Data!O$2:O$131)</f>
        <v>0</v>
      </c>
      <c r="AI151" s="48">
        <f>SUMIF(Data!$E$2:$E$131,$C151,Data!P$2:P$131)</f>
        <v>0</v>
      </c>
      <c r="AJ151" s="48">
        <f>SUMIF(Data!$E$2:$E$131,$C151,Data!Q$2:Q$131)</f>
        <v>0</v>
      </c>
      <c r="AK151" s="48">
        <f>SUMIF(Data!$E$2:$E$131,$C151,Data!R$2:R$131)</f>
        <v>0</v>
      </c>
      <c r="AL151" s="48">
        <f>SUMIF(Data!$E$2:$E$131,$C151,Data!S$2:S$131)</f>
        <v>0</v>
      </c>
      <c r="AM151" s="48">
        <f>SUMIF(Data!$E$2:$E$131,$C151,Data!T$2:T$131)</f>
        <v>0</v>
      </c>
      <c r="AN151" s="56">
        <f>SUMIF(Data!$E$2:$E$131,$C151,Data!U$2:U$131)</f>
        <v>0</v>
      </c>
      <c r="AO151" s="56">
        <f>SUMIF(Data!$E$2:$E$131,$C151,Data!V$2:V$131)</f>
        <v>0</v>
      </c>
      <c r="AP151" s="56">
        <f>SUMIF(Data!$E$2:$E$131,$C151,Data!W$2:W$131)</f>
        <v>0</v>
      </c>
      <c r="AQ151" s="56">
        <f>SUMIF(Data!$E$2:$E$131,$C151,Data!X$2:X$131)</f>
        <v>0</v>
      </c>
      <c r="AR151" s="49">
        <f>SUMIF(Data!$E$2:$E$131,$C151,Data!Y$2:Y$131)</f>
        <v>0</v>
      </c>
      <c r="AS151" s="56" t="str">
        <f t="shared" si="1"/>
        <v/>
      </c>
      <c r="AT151" s="60" t="str">
        <f t="shared" si="2"/>
        <v/>
      </c>
    </row>
    <row r="152" spans="1:46" x14ac:dyDescent="0.15">
      <c r="A152" s="65">
        <f t="shared" si="0"/>
        <v>0</v>
      </c>
      <c r="B152" s="46">
        <v>27</v>
      </c>
      <c r="C152" s="55" t="str">
        <f>IF(ISERROR(VLOOKUP($B152,Data!$C$2:$F$131,3,FALSE)),"",VLOOKUP($B152,Data!$C$2:$F$131,3,FALSE))</f>
        <v/>
      </c>
      <c r="D152" s="76"/>
      <c r="E152" s="60" t="str">
        <f>IF(ISERROR(VLOOKUP($B152,Data!$C$2:$G$131,5,FALSE)),"",VLOOKUP($B152,Data!$C$2:$G$131,5,FALSE))</f>
        <v/>
      </c>
      <c r="F152" s="114"/>
      <c r="G152" s="105"/>
      <c r="H152" s="106"/>
      <c r="I152" s="106"/>
      <c r="J152" s="106"/>
      <c r="K152" s="106"/>
      <c r="L152" s="106"/>
      <c r="M152" s="106"/>
      <c r="N152" s="106"/>
      <c r="O152" s="105"/>
      <c r="P152" s="48">
        <f t="shared" si="3"/>
        <v>0</v>
      </c>
      <c r="Q152" s="105"/>
      <c r="R152" s="119">
        <f t="shared" si="4"/>
        <v>0</v>
      </c>
      <c r="S152" s="105"/>
      <c r="T152" s="119">
        <f t="shared" si="4"/>
        <v>0</v>
      </c>
      <c r="U152" s="105"/>
      <c r="V152" s="119">
        <f t="shared" ref="V152" si="56">IF(LEFT(U152,1)="S",6000,IF(LEFT(U152,1)="H",8000,0))</f>
        <v>0</v>
      </c>
      <c r="W152" s="105"/>
      <c r="X152" s="119">
        <f t="shared" ref="X152" si="57">IF(LEFT(W152,1)="S",6000,IF(LEFT(W152,1)="H",8000,0))</f>
        <v>0</v>
      </c>
      <c r="Y152" s="115"/>
      <c r="Z152" s="225">
        <f t="shared" si="7"/>
        <v>0</v>
      </c>
      <c r="AA152" s="221">
        <f>SUMIF(Data!$E$2:$E$131,$C152,Data!H$2:H$131)</f>
        <v>0</v>
      </c>
      <c r="AB152" s="48">
        <f>SUMIF(Data!$E$2:$E$131,$C152,Data!I$2:I$131)</f>
        <v>0</v>
      </c>
      <c r="AC152" s="48">
        <f>SUMIF(Data!$E$2:$E$131,$C152,Data!J$2:J$131)</f>
        <v>0</v>
      </c>
      <c r="AD152" s="48">
        <f>SUMIF(Data!$E$2:$E$131,$C152,Data!K$2:K$131)</f>
        <v>0</v>
      </c>
      <c r="AE152" s="48">
        <f>SUMIF(Data!$E$2:$E$131,$C152,Data!L$2:L$131)</f>
        <v>0</v>
      </c>
      <c r="AF152" s="48">
        <f>SUMIF(Data!$E$2:$E$131,$C152,Data!M$2:M$131)</f>
        <v>0</v>
      </c>
      <c r="AG152" s="48">
        <f>SUMIF(Data!$E$2:$E$131,$C152,Data!N$2:N$131)</f>
        <v>0</v>
      </c>
      <c r="AH152" s="48">
        <f>SUMIF(Data!$E$2:$E$131,$C152,Data!O$2:O$131)</f>
        <v>0</v>
      </c>
      <c r="AI152" s="48">
        <f>SUMIF(Data!$E$2:$E$131,$C152,Data!P$2:P$131)</f>
        <v>0</v>
      </c>
      <c r="AJ152" s="48">
        <f>SUMIF(Data!$E$2:$E$131,$C152,Data!Q$2:Q$131)</f>
        <v>0</v>
      </c>
      <c r="AK152" s="48">
        <f>SUMIF(Data!$E$2:$E$131,$C152,Data!R$2:R$131)</f>
        <v>0</v>
      </c>
      <c r="AL152" s="48">
        <f>SUMIF(Data!$E$2:$E$131,$C152,Data!S$2:S$131)</f>
        <v>0</v>
      </c>
      <c r="AM152" s="48">
        <f>SUMIF(Data!$E$2:$E$131,$C152,Data!T$2:T$131)</f>
        <v>0</v>
      </c>
      <c r="AN152" s="56">
        <f>SUMIF(Data!$E$2:$E$131,$C152,Data!U$2:U$131)</f>
        <v>0</v>
      </c>
      <c r="AO152" s="56">
        <f>SUMIF(Data!$E$2:$E$131,$C152,Data!V$2:V$131)</f>
        <v>0</v>
      </c>
      <c r="AP152" s="56">
        <f>SUMIF(Data!$E$2:$E$131,$C152,Data!W$2:W$131)</f>
        <v>0</v>
      </c>
      <c r="AQ152" s="56">
        <f>SUMIF(Data!$E$2:$E$131,$C152,Data!X$2:X$131)</f>
        <v>0</v>
      </c>
      <c r="AR152" s="49">
        <f>SUMIF(Data!$E$2:$E$131,$C152,Data!Y$2:Y$131)</f>
        <v>0</v>
      </c>
      <c r="AS152" s="56" t="str">
        <f t="shared" si="1"/>
        <v/>
      </c>
      <c r="AT152" s="60" t="str">
        <f t="shared" si="2"/>
        <v/>
      </c>
    </row>
    <row r="153" spans="1:46" x14ac:dyDescent="0.15">
      <c r="A153" s="65">
        <f t="shared" si="0"/>
        <v>0</v>
      </c>
      <c r="B153" s="46">
        <v>28</v>
      </c>
      <c r="C153" s="55" t="str">
        <f>IF(ISERROR(VLOOKUP($B153,Data!$C$2:$F$131,3,FALSE)),"",VLOOKUP($B153,Data!$C$2:$F$131,3,FALSE))</f>
        <v/>
      </c>
      <c r="D153" s="76"/>
      <c r="E153" s="60" t="str">
        <f>IF(ISERROR(VLOOKUP($B153,Data!$C$2:$G$131,5,FALSE)),"",VLOOKUP($B153,Data!$C$2:$G$131,5,FALSE))</f>
        <v/>
      </c>
      <c r="F153" s="114"/>
      <c r="G153" s="105"/>
      <c r="H153" s="106"/>
      <c r="I153" s="106"/>
      <c r="J153" s="106"/>
      <c r="K153" s="106"/>
      <c r="L153" s="106"/>
      <c r="M153" s="106"/>
      <c r="N153" s="106"/>
      <c r="O153" s="105"/>
      <c r="P153" s="48">
        <f t="shared" si="3"/>
        <v>0</v>
      </c>
      <c r="Q153" s="105"/>
      <c r="R153" s="119">
        <f t="shared" si="4"/>
        <v>0</v>
      </c>
      <c r="S153" s="105"/>
      <c r="T153" s="119">
        <f t="shared" si="4"/>
        <v>0</v>
      </c>
      <c r="U153" s="105"/>
      <c r="V153" s="119">
        <f t="shared" ref="V153" si="58">IF(LEFT(U153,1)="S",6000,IF(LEFT(U153,1)="H",8000,0))</f>
        <v>0</v>
      </c>
      <c r="W153" s="105"/>
      <c r="X153" s="119">
        <f t="shared" ref="X153" si="59">IF(LEFT(W153,1)="S",6000,IF(LEFT(W153,1)="H",8000,0))</f>
        <v>0</v>
      </c>
      <c r="Y153" s="115"/>
      <c r="Z153" s="225">
        <f t="shared" si="7"/>
        <v>0</v>
      </c>
      <c r="AA153" s="221">
        <f>SUMIF(Data!$E$2:$E$131,$C153,Data!H$2:H$131)</f>
        <v>0</v>
      </c>
      <c r="AB153" s="48">
        <f>SUMIF(Data!$E$2:$E$131,$C153,Data!I$2:I$131)</f>
        <v>0</v>
      </c>
      <c r="AC153" s="48">
        <f>SUMIF(Data!$E$2:$E$131,$C153,Data!J$2:J$131)</f>
        <v>0</v>
      </c>
      <c r="AD153" s="48">
        <f>SUMIF(Data!$E$2:$E$131,$C153,Data!K$2:K$131)</f>
        <v>0</v>
      </c>
      <c r="AE153" s="48">
        <f>SUMIF(Data!$E$2:$E$131,$C153,Data!L$2:L$131)</f>
        <v>0</v>
      </c>
      <c r="AF153" s="48">
        <f>SUMIF(Data!$E$2:$E$131,$C153,Data!M$2:M$131)</f>
        <v>0</v>
      </c>
      <c r="AG153" s="48">
        <f>SUMIF(Data!$E$2:$E$131,$C153,Data!N$2:N$131)</f>
        <v>0</v>
      </c>
      <c r="AH153" s="48">
        <f>SUMIF(Data!$E$2:$E$131,$C153,Data!O$2:O$131)</f>
        <v>0</v>
      </c>
      <c r="AI153" s="48">
        <f>SUMIF(Data!$E$2:$E$131,$C153,Data!P$2:P$131)</f>
        <v>0</v>
      </c>
      <c r="AJ153" s="48">
        <f>SUMIF(Data!$E$2:$E$131,$C153,Data!Q$2:Q$131)</f>
        <v>0</v>
      </c>
      <c r="AK153" s="48">
        <f>SUMIF(Data!$E$2:$E$131,$C153,Data!R$2:R$131)</f>
        <v>0</v>
      </c>
      <c r="AL153" s="48">
        <f>SUMIF(Data!$E$2:$E$131,$C153,Data!S$2:S$131)</f>
        <v>0</v>
      </c>
      <c r="AM153" s="48">
        <f>SUMIF(Data!$E$2:$E$131,$C153,Data!T$2:T$131)</f>
        <v>0</v>
      </c>
      <c r="AN153" s="56">
        <f>SUMIF(Data!$E$2:$E$131,$C153,Data!U$2:U$131)</f>
        <v>0</v>
      </c>
      <c r="AO153" s="56">
        <f>SUMIF(Data!$E$2:$E$131,$C153,Data!V$2:V$131)</f>
        <v>0</v>
      </c>
      <c r="AP153" s="56">
        <f>SUMIF(Data!$E$2:$E$131,$C153,Data!W$2:W$131)</f>
        <v>0</v>
      </c>
      <c r="AQ153" s="56">
        <f>SUMIF(Data!$E$2:$E$131,$C153,Data!X$2:X$131)</f>
        <v>0</v>
      </c>
      <c r="AR153" s="49">
        <f>SUMIF(Data!$E$2:$E$131,$C153,Data!Y$2:Y$131)</f>
        <v>0</v>
      </c>
      <c r="AS153" s="56" t="str">
        <f t="shared" si="1"/>
        <v/>
      </c>
      <c r="AT153" s="60" t="str">
        <f t="shared" si="2"/>
        <v/>
      </c>
    </row>
    <row r="154" spans="1:46" x14ac:dyDescent="0.15">
      <c r="A154" s="65">
        <f t="shared" si="0"/>
        <v>0</v>
      </c>
      <c r="B154" s="46">
        <v>29</v>
      </c>
      <c r="C154" s="55" t="str">
        <f>IF(ISERROR(VLOOKUP($B154,Data!$C$2:$F$131,3,FALSE)),"",VLOOKUP($B154,Data!$C$2:$F$131,3,FALSE))</f>
        <v/>
      </c>
      <c r="D154" s="76"/>
      <c r="E154" s="60" t="str">
        <f>IF(ISERROR(VLOOKUP($B154,Data!$C$2:$G$131,5,FALSE)),"",VLOOKUP($B154,Data!$C$2:$G$131,5,FALSE))</f>
        <v/>
      </c>
      <c r="F154" s="114"/>
      <c r="G154" s="105"/>
      <c r="H154" s="106"/>
      <c r="I154" s="106"/>
      <c r="J154" s="106"/>
      <c r="K154" s="106"/>
      <c r="L154" s="106"/>
      <c r="M154" s="106"/>
      <c r="N154" s="106"/>
      <c r="O154" s="105"/>
      <c r="P154" s="48">
        <f t="shared" si="3"/>
        <v>0</v>
      </c>
      <c r="Q154" s="105"/>
      <c r="R154" s="119">
        <f t="shared" si="4"/>
        <v>0</v>
      </c>
      <c r="S154" s="105"/>
      <c r="T154" s="119">
        <f t="shared" si="4"/>
        <v>0</v>
      </c>
      <c r="U154" s="105"/>
      <c r="V154" s="119">
        <f t="shared" ref="V154" si="60">IF(LEFT(U154,1)="S",6000,IF(LEFT(U154,1)="H",8000,0))</f>
        <v>0</v>
      </c>
      <c r="W154" s="105"/>
      <c r="X154" s="119">
        <f t="shared" ref="X154" si="61">IF(LEFT(W154,1)="S",6000,IF(LEFT(W154,1)="H",8000,0))</f>
        <v>0</v>
      </c>
      <c r="Y154" s="115"/>
      <c r="Z154" s="225">
        <f t="shared" si="7"/>
        <v>0</v>
      </c>
      <c r="AA154" s="221">
        <f>SUMIF(Data!$E$2:$E$131,$C154,Data!H$2:H$131)</f>
        <v>0</v>
      </c>
      <c r="AB154" s="48">
        <f>SUMIF(Data!$E$2:$E$131,$C154,Data!I$2:I$131)</f>
        <v>0</v>
      </c>
      <c r="AC154" s="48">
        <f>SUMIF(Data!$E$2:$E$131,$C154,Data!J$2:J$131)</f>
        <v>0</v>
      </c>
      <c r="AD154" s="48">
        <f>SUMIF(Data!$E$2:$E$131,$C154,Data!K$2:K$131)</f>
        <v>0</v>
      </c>
      <c r="AE154" s="48">
        <f>SUMIF(Data!$E$2:$E$131,$C154,Data!L$2:L$131)</f>
        <v>0</v>
      </c>
      <c r="AF154" s="48">
        <f>SUMIF(Data!$E$2:$E$131,$C154,Data!M$2:M$131)</f>
        <v>0</v>
      </c>
      <c r="AG154" s="48">
        <f>SUMIF(Data!$E$2:$E$131,$C154,Data!N$2:N$131)</f>
        <v>0</v>
      </c>
      <c r="AH154" s="48">
        <f>SUMIF(Data!$E$2:$E$131,$C154,Data!O$2:O$131)</f>
        <v>0</v>
      </c>
      <c r="AI154" s="48">
        <f>SUMIF(Data!$E$2:$E$131,$C154,Data!P$2:P$131)</f>
        <v>0</v>
      </c>
      <c r="AJ154" s="48">
        <f>SUMIF(Data!$E$2:$E$131,$C154,Data!Q$2:Q$131)</f>
        <v>0</v>
      </c>
      <c r="AK154" s="48">
        <f>SUMIF(Data!$E$2:$E$131,$C154,Data!R$2:R$131)</f>
        <v>0</v>
      </c>
      <c r="AL154" s="48">
        <f>SUMIF(Data!$E$2:$E$131,$C154,Data!S$2:S$131)</f>
        <v>0</v>
      </c>
      <c r="AM154" s="48">
        <f>SUMIF(Data!$E$2:$E$131,$C154,Data!T$2:T$131)</f>
        <v>0</v>
      </c>
      <c r="AN154" s="56">
        <f>SUMIF(Data!$E$2:$E$131,$C154,Data!U$2:U$131)</f>
        <v>0</v>
      </c>
      <c r="AO154" s="56">
        <f>SUMIF(Data!$E$2:$E$131,$C154,Data!V$2:V$131)</f>
        <v>0</v>
      </c>
      <c r="AP154" s="56">
        <f>SUMIF(Data!$E$2:$E$131,$C154,Data!W$2:W$131)</f>
        <v>0</v>
      </c>
      <c r="AQ154" s="56">
        <f>SUMIF(Data!$E$2:$E$131,$C154,Data!X$2:X$131)</f>
        <v>0</v>
      </c>
      <c r="AR154" s="49">
        <f>SUMIF(Data!$E$2:$E$131,$C154,Data!Y$2:Y$131)</f>
        <v>0</v>
      </c>
      <c r="AS154" s="56" t="str">
        <f t="shared" si="1"/>
        <v/>
      </c>
      <c r="AT154" s="60" t="str">
        <f t="shared" si="2"/>
        <v/>
      </c>
    </row>
    <row r="155" spans="1:46" ht="14.25" thickBot="1" x14ac:dyDescent="0.2">
      <c r="A155" s="65">
        <f t="shared" si="0"/>
        <v>0</v>
      </c>
      <c r="B155" s="47">
        <v>30</v>
      </c>
      <c r="C155" s="50" t="str">
        <f>IF(ISERROR(VLOOKUP($B155,Data!$C$2:$F$131,3,FALSE)),"",VLOOKUP($B155,Data!$C$2:$F$131,3,FALSE))</f>
        <v/>
      </c>
      <c r="D155" s="77"/>
      <c r="E155" s="61" t="str">
        <f>IF(ISERROR(VLOOKUP($B155,Data!$C$2:$G$131,5,FALSE)),"",VLOOKUP($B155,Data!$C$2:$G$131,5,FALSE))</f>
        <v/>
      </c>
      <c r="F155" s="116"/>
      <c r="G155" s="107"/>
      <c r="H155" s="108"/>
      <c r="I155" s="108"/>
      <c r="J155" s="108"/>
      <c r="K155" s="108"/>
      <c r="L155" s="108"/>
      <c r="M155" s="108"/>
      <c r="N155" s="108"/>
      <c r="O155" s="107"/>
      <c r="P155" s="51">
        <f t="shared" si="3"/>
        <v>0</v>
      </c>
      <c r="Q155" s="107"/>
      <c r="R155" s="219">
        <f t="shared" si="4"/>
        <v>0</v>
      </c>
      <c r="S155" s="107"/>
      <c r="T155" s="219">
        <f t="shared" si="4"/>
        <v>0</v>
      </c>
      <c r="U155" s="107"/>
      <c r="V155" s="219">
        <f t="shared" ref="V155" si="62">IF(LEFT(U155,1)="S",6000,IF(LEFT(U155,1)="H",8000,0))</f>
        <v>0</v>
      </c>
      <c r="W155" s="107"/>
      <c r="X155" s="219">
        <f t="shared" ref="X155" si="63">IF(LEFT(W155,1)="S",6000,IF(LEFT(W155,1)="H",8000,0))</f>
        <v>0</v>
      </c>
      <c r="Y155" s="117"/>
      <c r="Z155" s="226">
        <f t="shared" si="7"/>
        <v>0</v>
      </c>
      <c r="AA155" s="222">
        <f>SUMIF(Data!$E$2:$E$131,$C155,Data!H$2:H$131)</f>
        <v>0</v>
      </c>
      <c r="AB155" s="51">
        <f>SUMIF(Data!$E$2:$E$131,$C155,Data!I$2:I$131)</f>
        <v>0</v>
      </c>
      <c r="AC155" s="51">
        <f>SUMIF(Data!$E$2:$E$131,$C155,Data!J$2:J$131)</f>
        <v>0</v>
      </c>
      <c r="AD155" s="51">
        <f>SUMIF(Data!$E$2:$E$131,$C155,Data!K$2:K$131)</f>
        <v>0</v>
      </c>
      <c r="AE155" s="51">
        <f>SUMIF(Data!$E$2:$E$131,$C155,Data!L$2:L$131)</f>
        <v>0</v>
      </c>
      <c r="AF155" s="51">
        <f>SUMIF(Data!$E$2:$E$131,$C155,Data!M$2:M$131)</f>
        <v>0</v>
      </c>
      <c r="AG155" s="51">
        <f>SUMIF(Data!$E$2:$E$131,$C155,Data!N$2:N$131)</f>
        <v>0</v>
      </c>
      <c r="AH155" s="51">
        <f>SUMIF(Data!$E$2:$E$131,$C155,Data!O$2:O$131)</f>
        <v>0</v>
      </c>
      <c r="AI155" s="51">
        <f>SUMIF(Data!$E$2:$E$131,$C155,Data!P$2:P$131)</f>
        <v>0</v>
      </c>
      <c r="AJ155" s="51">
        <f>SUMIF(Data!$E$2:$E$131,$C155,Data!Q$2:Q$131)</f>
        <v>0</v>
      </c>
      <c r="AK155" s="51">
        <f>SUMIF(Data!$E$2:$E$131,$C155,Data!R$2:R$131)</f>
        <v>0</v>
      </c>
      <c r="AL155" s="51">
        <f>SUMIF(Data!$E$2:$E$131,$C155,Data!S$2:S$131)</f>
        <v>0</v>
      </c>
      <c r="AM155" s="51">
        <f>SUMIF(Data!$E$2:$E$131,$C155,Data!T$2:T$131)</f>
        <v>0</v>
      </c>
      <c r="AN155" s="57">
        <f>SUMIF(Data!$E$2:$E$131,$C155,Data!U$2:U$131)</f>
        <v>0</v>
      </c>
      <c r="AO155" s="57">
        <f>SUMIF(Data!$E$2:$E$131,$C155,Data!V$2:V$131)</f>
        <v>0</v>
      </c>
      <c r="AP155" s="57">
        <f>SUMIF(Data!$E$2:$E$131,$C155,Data!W$2:W$131)</f>
        <v>0</v>
      </c>
      <c r="AQ155" s="57">
        <f>SUMIF(Data!$E$2:$E$131,$C155,Data!X$2:X$131)</f>
        <v>0</v>
      </c>
      <c r="AR155" s="58">
        <f>SUMIF(Data!$E$2:$E$131,$C155,Data!Y$2:Y$131)</f>
        <v>0</v>
      </c>
      <c r="AS155" s="57" t="str">
        <f t="shared" si="1"/>
        <v/>
      </c>
      <c r="AT155" s="63" t="str">
        <f t="shared" si="2"/>
        <v/>
      </c>
    </row>
    <row r="156" spans="1:46" x14ac:dyDescent="0.15">
      <c r="I156">
        <f>SUM(I126:I155)*1000</f>
        <v>0</v>
      </c>
      <c r="J156">
        <f>(SUMIF(F126:F155,"male(junior high school and older)",J126:J155)+SUMIF(F126:F155,"female(junior high school and older)",J126:J155))*5000</f>
        <v>0</v>
      </c>
      <c r="K156">
        <f>COUNTA(K126:K155)*720</f>
        <v>0</v>
      </c>
      <c r="L156">
        <f t="shared" ref="L156:N156" si="64">COUNTA(L126:L155)*720</f>
        <v>0</v>
      </c>
      <c r="M156">
        <f t="shared" si="64"/>
        <v>0</v>
      </c>
      <c r="N156">
        <f t="shared" si="64"/>
        <v>0</v>
      </c>
      <c r="O156">
        <f>P156</f>
        <v>0</v>
      </c>
      <c r="P156" s="6">
        <f>SUM(P126:P155)*6000</f>
        <v>0</v>
      </c>
      <c r="Q156" s="120">
        <f>R156</f>
        <v>0</v>
      </c>
      <c r="R156" s="121">
        <f>SUM(R126:R155)</f>
        <v>0</v>
      </c>
      <c r="S156" s="120">
        <f>T156</f>
        <v>0</v>
      </c>
      <c r="T156" s="121">
        <f>SUM(T126:T155)</f>
        <v>0</v>
      </c>
      <c r="U156" s="120">
        <f>V156</f>
        <v>0</v>
      </c>
      <c r="V156" s="121">
        <f>SUM(V126:V155)</f>
        <v>0</v>
      </c>
      <c r="W156" s="120">
        <f>X156</f>
        <v>0</v>
      </c>
      <c r="X156" s="121">
        <f>SUM(X126:X155)</f>
        <v>0</v>
      </c>
      <c r="Y156" s="120">
        <f>Z156</f>
        <v>0</v>
      </c>
      <c r="Z156" s="121">
        <f>SUM(Z126:Z155)</f>
        <v>0</v>
      </c>
    </row>
  </sheetData>
  <sheetProtection algorithmName="SHA-512" hashValue="QxLPrgbheFDPtPxSCMpcTIpMMH9hIeXo4aucOcSVJGMrphiJR9uGTMFUdkAzyV8R2XnQajIrHh0d6qeDJxrFmw==" saltValue="JReR4RMcIx5BjK2YFpAC/w==" spinCount="100000" sheet="1"/>
  <protectedRanges>
    <protectedRange sqref="D6:G11" name="範囲24"/>
    <protectedRange sqref="I7:X13" name="範囲23"/>
    <protectedRange sqref="C19:G28 I31:X33 C31:G35 C107:F121 I19:X28 C40:G49 I40:X49 C53:G62 I53:X62 C66:G75 I66:X75 C79:G88 I79:X88 C92:G92 I92:X92 I95:X95 C95:G95 C98:G98 C101:G101 C104:G104" name="範囲2"/>
    <protectedRange sqref="D6:G11" name="範囲1"/>
    <protectedRange sqref="F126:Z155" name="範囲22"/>
    <protectedRange sqref="Q126:Z155" name="範囲22_4"/>
    <protectedRange sqref="P126:P155" name="範囲22_1"/>
  </protectedRanges>
  <mergeCells count="50">
    <mergeCell ref="B2:M2"/>
    <mergeCell ref="B90:M90"/>
    <mergeCell ref="B93:M93"/>
    <mergeCell ref="B96:M96"/>
    <mergeCell ref="B99:M99"/>
    <mergeCell ref="B77:G77"/>
    <mergeCell ref="H77:M77"/>
    <mergeCell ref="B50:M50"/>
    <mergeCell ref="B51:G51"/>
    <mergeCell ref="H51:M51"/>
    <mergeCell ref="B89:M89"/>
    <mergeCell ref="B29:G29"/>
    <mergeCell ref="B6:C6"/>
    <mergeCell ref="B7:C7"/>
    <mergeCell ref="B8:C8"/>
    <mergeCell ref="D6:G6"/>
    <mergeCell ref="D7:G7"/>
    <mergeCell ref="D8:G8"/>
    <mergeCell ref="H112:M121"/>
    <mergeCell ref="B123:H124"/>
    <mergeCell ref="I123:J124"/>
    <mergeCell ref="K123:N124"/>
    <mergeCell ref="B105:F105"/>
    <mergeCell ref="O123:O124"/>
    <mergeCell ref="B9:C9"/>
    <mergeCell ref="B10:C10"/>
    <mergeCell ref="B11:C11"/>
    <mergeCell ref="B102:M102"/>
    <mergeCell ref="B76:M76"/>
    <mergeCell ref="D9:G9"/>
    <mergeCell ref="D10:G10"/>
    <mergeCell ref="D11:G11"/>
    <mergeCell ref="B12:C13"/>
    <mergeCell ref="D12:G13"/>
    <mergeCell ref="AA123:AT124"/>
    <mergeCell ref="P123:P125"/>
    <mergeCell ref="Q123:Z124"/>
    <mergeCell ref="B5:G5"/>
    <mergeCell ref="B63:M63"/>
    <mergeCell ref="B64:G64"/>
    <mergeCell ref="H64:M64"/>
    <mergeCell ref="B38:G38"/>
    <mergeCell ref="H38:M38"/>
    <mergeCell ref="B16:M16"/>
    <mergeCell ref="B36:M36"/>
    <mergeCell ref="H17:M17"/>
    <mergeCell ref="B15:M15"/>
    <mergeCell ref="B37:M37"/>
    <mergeCell ref="B17:G17"/>
    <mergeCell ref="H29:M29"/>
  </mergeCells>
  <phoneticPr fontId="2"/>
  <dataValidations xWindow="474" yWindow="586" count="22">
    <dataValidation imeMode="disabled" allowBlank="1" showInputMessage="1" showErrorMessage="1" promptTitle="名前をローマ字で入力してください。" prompt="例：Taro" sqref="J34:J35 J98 J106 J104 J101"/>
    <dataValidation imeMode="hiragana" allowBlank="1" showInputMessage="1" showErrorMessage="1" promptTitle="苗字を日本語で入力してください。" prompt="例：鈴木" sqref="K101 K98 K106 K104 K34:K35"/>
    <dataValidation allowBlank="1" showInputMessage="1" showErrorMessage="1" promptTitle="名前を日本語で入力してください。" prompt="例：太郎" sqref="L101 L98 L106 L104 L34:L35"/>
    <dataValidation imeMode="disabled" allowBlank="1" showInputMessage="1" showErrorMessage="1" promptTitle="苗字をローマ字で入力してください。" prompt="例：Suzuki" sqref="I34:I35 I98 I106 I104 I101"/>
    <dataValidation type="list" allowBlank="1" showInputMessage="1" showErrorMessage="1" promptTitle="段位又は級位をリストから選択してください。" prompt="キーボードからの入力はできません。" sqref="G107 M98:X98 M106:X106 M104:X104 M34:X35 M101:X101">
      <formula1>段位・級位</formula1>
    </dataValidation>
    <dataValidation type="list" allowBlank="1" showInputMessage="1" showErrorMessage="1" promptTitle="Session" prompt="If you attend the session held on Aug.31st,please select &quot;1&quot;." sqref="H126:H155">
      <formula1>"1"</formula1>
    </dataValidation>
    <dataValidation type="list" allowBlank="1" showInputMessage="1" showErrorMessage="1" promptTitle="Welcome Party" prompt="If you attend the party held on Aug.30th, please select &quot;1&quot;." sqref="I126:I155">
      <formula1>"1"</formula1>
    </dataValidation>
    <dataValidation type="list" allowBlank="1" showInputMessage="1" showErrorMessage="1" promptTitle="Farewell Party" prompt="If you attend the party held on Sep.3rd, please select &quot;1&quot;." sqref="J126:J155">
      <formula1>"1"</formula1>
    </dataValidation>
    <dataValidation type="list" allowBlank="1" showInputMessage="1" showErrorMessage="1" promptTitle="Referee" prompt="If you can attend as a referee,please select &quot;1&quot;." sqref="G126:G155">
      <formula1>"1"</formula1>
    </dataValidation>
    <dataValidation imeMode="disabled" allowBlank="1" showInputMessage="1" showErrorMessage="1" promptTitle="宿泊施設の予約" prompt="宿泊する場合は、必要な部屋のタイプの部屋数を記入してください。宿泊しない場合は記入は不要です。" sqref="N7:X13"/>
    <dataValidation type="list" allowBlank="1" showInputMessage="1" showErrorMessage="1" promptTitle="Grade" prompt="Prease select the grade of player." sqref="G19:G28 M92:X92 M31:X33 G31:G35 M19:X28 G40:G49 M40:X49 G53:G62 M53:X62 G66:G75 M66:X75 G79:G88 M79:X88 M95:X95 G95 G98 G101 G92 G104">
      <formula1>段位・級位</formula1>
    </dataValidation>
    <dataValidation imeMode="disabled" allowBlank="1" showInputMessage="1" showErrorMessage="1" promptTitle="First Name" prompt="Please describe the first name of player." sqref="I31:I33 C31:C35"/>
    <dataValidation imeMode="disabled" allowBlank="1" showInputMessage="1" showErrorMessage="1" promptTitle="Last Name" prompt="Please describe the last name of player." sqref="J31:J33 D31:D35"/>
    <dataValidation imeMode="disabled" allowBlank="1" showInputMessage="1" showErrorMessage="1" promptTitle="First Name" prompt="Please write the first name of player." sqref="C19:C28 I19:I28 C40:C49 I40:I49 C53:C62 I53:I62 C66:C75 I66:I75 C79:C88 I79:I88 C92 I92 I95 C95 C98 C101 C104"/>
    <dataValidation imeMode="disabled" allowBlank="1" showInputMessage="1" showErrorMessage="1" promptTitle="Last Name" prompt="Please write the last name of player." sqref="D19:D28 J19:J28 D40:D49 J40:J49 D53:D62 J53:J62 D66:D75 J66:J75 D79:D88 J79:J88 D92 J92 J95 D95 D98 D101 D104"/>
    <dataValidation imeMode="disabled" allowBlank="1" showInputMessage="1" showErrorMessage="1" promptTitle="First Name" prompt="Please write the first name of a person who is neither player nor referee." sqref="C107:C121"/>
    <dataValidation imeMode="disabled" allowBlank="1" showInputMessage="1" showErrorMessage="1" promptTitle="Last Name" prompt="Please write the last name of a person who is neither player nor referee." sqref="D107:D121"/>
    <dataValidation type="list" allowBlank="1" showInputMessage="1" showErrorMessage="1" promptTitle="Lunch" prompt="If you make a lunch reservation,please select &quot;1&quot;.If you are a vegetarian,please select &quot;1(Vegetarian)&quot;.(If unnecessary, please leave this column blank.)" sqref="K126:N155">
      <formula1>"1,1(Vegetarian)"</formula1>
    </dataValidation>
    <dataValidation type="list" allowBlank="1" showInputMessage="1" showErrorMessage="1" promptTitle="Optional Tour" prompt="If you attend the tour held on Sep.4th, please select &quot;1&quot;." sqref="O126:O155">
      <formula1>"1"</formula1>
    </dataValidation>
    <dataValidation imeMode="disabled" allowBlank="1" showInputMessage="1" showErrorMessage="1" sqref="H5:M13"/>
    <dataValidation type="list" allowBlank="1" showInputMessage="1" showErrorMessage="1" promptTitle="Sex &amp; School Attendance" prompt="Please select your sex and school attendance: whether you are going to be a student of school on Sep.4th in 2017." sqref="F126:F155">
      <formula1>"male(junior high school and older),female(junior high school and older),male(elementary school),female(elementary school),male(preschool),female(preschool)"</formula1>
    </dataValidation>
    <dataValidation type="list" allowBlank="1" showInputMessage="1" showErrorMessage="1" promptTitle="Booking of Hotel Rooms" prompt="If you would like JAA to book a hotel room on this day, please select &quot;1&quot;.If your are a vegetarian, please select &quot;1(vegetarian)&quot;." sqref="Q126:Q155 S126:S155 U126:U155 W126:W155 Y126:Y155">
      <formula1>"Sports center,Hotel Morinokaze,Sports center(vegetarian),Hotel Morinokaze(vegetarian),Hotel Mrinokaze(smoking room),Hotel Morinokaze(smoking room &amp; vegetarian)"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workbookViewId="0">
      <selection activeCell="A36" sqref="A36"/>
    </sheetView>
  </sheetViews>
  <sheetFormatPr defaultRowHeight="13.5" x14ac:dyDescent="0.15"/>
  <cols>
    <col min="1" max="1" width="13.875" bestFit="1" customWidth="1"/>
    <col min="5" max="5" width="22.875" bestFit="1" customWidth="1"/>
    <col min="6" max="6" width="22.5" bestFit="1" customWidth="1"/>
    <col min="7" max="7" width="10" bestFit="1" customWidth="1"/>
    <col min="12" max="15" width="13.375" bestFit="1" customWidth="1"/>
    <col min="16" max="17" width="12.375" bestFit="1" customWidth="1"/>
    <col min="18" max="19" width="10.25" bestFit="1" customWidth="1"/>
    <col min="22" max="24" width="12.375" bestFit="1" customWidth="1"/>
  </cols>
  <sheetData>
    <row r="1" spans="1:25" x14ac:dyDescent="0.15">
      <c r="A1" s="48" t="s">
        <v>60</v>
      </c>
      <c r="B1" s="48"/>
      <c r="C1" s="48"/>
      <c r="D1" s="48"/>
      <c r="E1" s="48" t="s">
        <v>61</v>
      </c>
      <c r="F1" s="76" t="s">
        <v>62</v>
      </c>
      <c r="G1" s="48" t="s">
        <v>60</v>
      </c>
      <c r="H1" s="48" t="s">
        <v>63</v>
      </c>
      <c r="I1" s="48" t="s">
        <v>64</v>
      </c>
      <c r="J1" s="48" t="s">
        <v>65</v>
      </c>
      <c r="K1" s="48" t="s">
        <v>66</v>
      </c>
      <c r="L1" s="48" t="s">
        <v>67</v>
      </c>
      <c r="M1" s="48" t="s">
        <v>68</v>
      </c>
      <c r="N1" s="48" t="s">
        <v>69</v>
      </c>
      <c r="O1" s="48" t="s">
        <v>70</v>
      </c>
      <c r="P1" s="48" t="s">
        <v>71</v>
      </c>
      <c r="Q1" s="48" t="s">
        <v>72</v>
      </c>
      <c r="R1" s="48" t="s">
        <v>73</v>
      </c>
      <c r="S1" s="48" t="s">
        <v>74</v>
      </c>
      <c r="T1" s="48" t="s">
        <v>75</v>
      </c>
      <c r="U1" s="48" t="s">
        <v>76</v>
      </c>
      <c r="V1" s="48" t="s">
        <v>77</v>
      </c>
      <c r="W1" s="48" t="s">
        <v>78</v>
      </c>
      <c r="X1" s="48" t="s">
        <v>79</v>
      </c>
      <c r="Y1" s="48" t="s">
        <v>80</v>
      </c>
    </row>
    <row r="2" spans="1:25" x14ac:dyDescent="0.15">
      <c r="A2" s="41" t="s">
        <v>81</v>
      </c>
      <c r="B2" s="41" t="str">
        <f>IF(E2&lt;&gt;0,COUNTIF($E$2:E2,E2),"")</f>
        <v/>
      </c>
      <c r="C2" s="41" t="str">
        <f>IF(B2=1,COUNTIF($B$2:B2,1),"")</f>
        <v/>
      </c>
      <c r="D2" s="41">
        <v>1</v>
      </c>
      <c r="E2" s="41">
        <f>IF(Entry!C19&lt;&gt;"",Entry!C19&amp;" "&amp;Entry!D19,0)</f>
        <v>0</v>
      </c>
      <c r="F2" s="76">
        <f>IF(Entry!E19&lt;&gt;"",Entry!E19&amp;" "&amp;Entry!F19,0)</f>
        <v>0</v>
      </c>
      <c r="G2" s="41">
        <f>Entry!G19</f>
        <v>0</v>
      </c>
      <c r="H2" s="41">
        <v>1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15">
      <c r="A3" s="41" t="s">
        <v>82</v>
      </c>
      <c r="B3" s="41" t="str">
        <f>IF(E3&lt;&gt;0,COUNTIF($E$2:E3,E3),"")</f>
        <v/>
      </c>
      <c r="C3" s="41" t="str">
        <f>IF(B3=1,COUNTIF($B$2:B3,1),"")</f>
        <v/>
      </c>
      <c r="D3" s="41">
        <v>2</v>
      </c>
      <c r="E3" s="41">
        <f>IF(Entry!C20&lt;&gt;"",Entry!C20&amp;" "&amp;Entry!D20,0)</f>
        <v>0</v>
      </c>
      <c r="F3" s="76">
        <f>IF(Entry!E20&lt;&gt;"",Entry!E20&amp;" "&amp;Entry!F20,0)</f>
        <v>0</v>
      </c>
      <c r="G3" s="41">
        <f>Entry!G20</f>
        <v>0</v>
      </c>
      <c r="H3" s="41">
        <v>1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x14ac:dyDescent="0.15">
      <c r="A4" s="41" t="s">
        <v>83</v>
      </c>
      <c r="B4" s="41" t="str">
        <f>IF(E4&lt;&gt;0,COUNTIF($E$2:E4,E4),"")</f>
        <v/>
      </c>
      <c r="C4" s="41" t="str">
        <f>IF(B4=1,COUNTIF($B$2:B4,1),"")</f>
        <v/>
      </c>
      <c r="D4" s="41">
        <v>3</v>
      </c>
      <c r="E4" s="41">
        <f>IF(Entry!C21&lt;&gt;"",Entry!C21&amp;" "&amp;Entry!D21,0)</f>
        <v>0</v>
      </c>
      <c r="F4" s="76">
        <f>IF(Entry!E21&lt;&gt;"",Entry!E21&amp;" "&amp;Entry!F21,0)</f>
        <v>0</v>
      </c>
      <c r="G4" s="41">
        <f>Entry!G21</f>
        <v>0</v>
      </c>
      <c r="H4" s="41">
        <v>1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x14ac:dyDescent="0.15">
      <c r="A5" s="41" t="s">
        <v>84</v>
      </c>
      <c r="B5" s="41" t="str">
        <f>IF(E5&lt;&gt;0,COUNTIF($E$2:E5,E5),"")</f>
        <v/>
      </c>
      <c r="C5" s="41" t="str">
        <f>IF(B5=1,COUNTIF($B$2:B5,1),"")</f>
        <v/>
      </c>
      <c r="D5" s="41">
        <v>4</v>
      </c>
      <c r="E5" s="41">
        <f>IF(Entry!C22&lt;&gt;"",Entry!C22&amp;" "&amp;Entry!D22,0)</f>
        <v>0</v>
      </c>
      <c r="F5" s="76">
        <f>IF(Entry!E22&lt;&gt;"",Entry!E22&amp;" "&amp;Entry!F22,0)</f>
        <v>0</v>
      </c>
      <c r="G5" s="41">
        <f>Entry!G22</f>
        <v>0</v>
      </c>
      <c r="H5" s="41">
        <v>1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x14ac:dyDescent="0.15">
      <c r="A6" s="41" t="s">
        <v>85</v>
      </c>
      <c r="B6" s="41" t="str">
        <f>IF(E6&lt;&gt;0,COUNTIF($E$2:E6,E6),"")</f>
        <v/>
      </c>
      <c r="C6" s="41" t="str">
        <f>IF(B6=1,COUNTIF($B$2:B6,1),"")</f>
        <v/>
      </c>
      <c r="D6" s="41">
        <v>5</v>
      </c>
      <c r="E6" s="41">
        <f>IF(Entry!C23&lt;&gt;"",Entry!C23&amp;" "&amp;Entry!D23,0)</f>
        <v>0</v>
      </c>
      <c r="F6" s="76">
        <f>IF(Entry!E23&lt;&gt;"",Entry!E23&amp;" "&amp;Entry!F23,0)</f>
        <v>0</v>
      </c>
      <c r="G6" s="41">
        <f>Entry!G23</f>
        <v>0</v>
      </c>
      <c r="H6" s="41">
        <v>1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x14ac:dyDescent="0.15">
      <c r="A7" s="41" t="s">
        <v>86</v>
      </c>
      <c r="B7" s="41" t="str">
        <f>IF(E7&lt;&gt;0,COUNTIF($E$2:E7,E7),"")</f>
        <v/>
      </c>
      <c r="C7" s="41" t="str">
        <f>IF(B7=1,COUNTIF($B$2:B7,1),"")</f>
        <v/>
      </c>
      <c r="D7" s="41">
        <v>6</v>
      </c>
      <c r="E7" s="41">
        <f>IF(Entry!C24&lt;&gt;"",Entry!C24&amp;" "&amp;Entry!D24,0)</f>
        <v>0</v>
      </c>
      <c r="F7" s="76">
        <f>IF(Entry!E24&lt;&gt;"",Entry!E24&amp;" "&amp;Entry!F24,0)</f>
        <v>0</v>
      </c>
      <c r="G7" s="41">
        <f>Entry!G24</f>
        <v>0</v>
      </c>
      <c r="H7" s="41">
        <v>1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x14ac:dyDescent="0.15">
      <c r="A8" s="41" t="s">
        <v>87</v>
      </c>
      <c r="B8" s="41" t="str">
        <f>IF(E8&lt;&gt;0,COUNTIF($E$2:E8,E8),"")</f>
        <v/>
      </c>
      <c r="C8" s="41" t="str">
        <f>IF(B8=1,COUNTIF($B$2:B8,1),"")</f>
        <v/>
      </c>
      <c r="D8" s="41">
        <v>7</v>
      </c>
      <c r="E8" s="41">
        <f>IF(Entry!C25&lt;&gt;"",Entry!C25&amp;" "&amp;Entry!D25,0)</f>
        <v>0</v>
      </c>
      <c r="F8" s="76">
        <f>IF(Entry!E25&lt;&gt;"",Entry!E25&amp;" "&amp;Entry!F25,0)</f>
        <v>0</v>
      </c>
      <c r="G8" s="41">
        <f>Entry!G25</f>
        <v>0</v>
      </c>
      <c r="H8" s="41">
        <v>1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x14ac:dyDescent="0.15">
      <c r="A9" s="41" t="s">
        <v>88</v>
      </c>
      <c r="B9" s="41" t="str">
        <f>IF(E9&lt;&gt;0,COUNTIF($E$2:E9,E9),"")</f>
        <v/>
      </c>
      <c r="C9" s="41" t="str">
        <f>IF(B9=1,COUNTIF($B$2:B9,1),"")</f>
        <v/>
      </c>
      <c r="D9" s="41">
        <v>8</v>
      </c>
      <c r="E9" s="41">
        <f>IF(Entry!C26&lt;&gt;"",Entry!C26&amp;" "&amp;Entry!D26,0)</f>
        <v>0</v>
      </c>
      <c r="F9" s="76">
        <f>IF(Entry!E26&lt;&gt;"",Entry!E26&amp;" "&amp;Entry!F26,0)</f>
        <v>0</v>
      </c>
      <c r="G9" s="41">
        <f>Entry!G26</f>
        <v>0</v>
      </c>
      <c r="H9" s="41">
        <v>1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x14ac:dyDescent="0.15">
      <c r="A10" s="41" t="s">
        <v>89</v>
      </c>
      <c r="B10" s="41" t="str">
        <f>IF(E10&lt;&gt;0,COUNTIF($E$2:E10,E10),"")</f>
        <v/>
      </c>
      <c r="C10" s="41" t="str">
        <f>IF(B10=1,COUNTIF($B$2:B10,1),"")</f>
        <v/>
      </c>
      <c r="D10" s="41">
        <v>9</v>
      </c>
      <c r="E10" s="41">
        <f>IF(Entry!C27&lt;&gt;"",Entry!C27&amp;" "&amp;Entry!D27,0)</f>
        <v>0</v>
      </c>
      <c r="F10" s="76">
        <f>IF(Entry!E27&lt;&gt;"",Entry!E27&amp;" "&amp;Entry!F27,0)</f>
        <v>0</v>
      </c>
      <c r="G10" s="41">
        <f>Entry!G27</f>
        <v>0</v>
      </c>
      <c r="H10" s="41">
        <v>1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x14ac:dyDescent="0.15">
      <c r="A11" s="41" t="s">
        <v>90</v>
      </c>
      <c r="B11" s="41" t="str">
        <f>IF(E11&lt;&gt;0,COUNTIF($E$2:E11,E11),"")</f>
        <v/>
      </c>
      <c r="C11" s="41" t="str">
        <f>IF(B11=1,COUNTIF($B$2:B11,1),"")</f>
        <v/>
      </c>
      <c r="D11" s="41">
        <v>10</v>
      </c>
      <c r="E11" s="41">
        <f>IF(Entry!C28&lt;&gt;"",Entry!C28&amp;" "&amp;Entry!D28,0)</f>
        <v>0</v>
      </c>
      <c r="F11" s="76">
        <f>IF(Entry!E28&lt;&gt;"",Entry!E28&amp;" "&amp;Entry!F28,0)</f>
        <v>0</v>
      </c>
      <c r="G11" s="41">
        <f>Entry!G28</f>
        <v>0</v>
      </c>
      <c r="H11" s="41">
        <v>1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x14ac:dyDescent="0.15">
      <c r="A12" s="41" t="s">
        <v>91</v>
      </c>
      <c r="B12" s="41" t="str">
        <f>IF(E12&lt;&gt;0,COUNTIF($E$2:E12,E12),"")</f>
        <v/>
      </c>
      <c r="C12" s="41" t="str">
        <f>IF(B12=1,COUNTIF($B$2:B12,1),"")</f>
        <v/>
      </c>
      <c r="D12" s="41">
        <v>1</v>
      </c>
      <c r="E12" s="41">
        <f>IF(Entry!I19&lt;&gt;"",Entry!I19&amp;" "&amp;Entry!J19,0)</f>
        <v>0</v>
      </c>
      <c r="F12" s="76">
        <f>IF(Entry!K19&lt;&gt;"",Entry!K19&amp;" "&amp;Entry!L19,0)</f>
        <v>0</v>
      </c>
      <c r="G12" s="41">
        <f>Entry!M19</f>
        <v>0</v>
      </c>
      <c r="H12" s="41"/>
      <c r="I12" s="41">
        <v>1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x14ac:dyDescent="0.15">
      <c r="A13" s="41" t="s">
        <v>92</v>
      </c>
      <c r="B13" s="41" t="str">
        <f>IF(E13&lt;&gt;0,COUNTIF($E$2:E13,E13),"")</f>
        <v/>
      </c>
      <c r="C13" s="41" t="str">
        <f>IF(B13=1,COUNTIF($B$2:B13,1),"")</f>
        <v/>
      </c>
      <c r="D13" s="41">
        <v>2</v>
      </c>
      <c r="E13" s="41">
        <f>IF(Entry!I20&lt;&gt;"",Entry!I20&amp;" "&amp;Entry!J20,0)</f>
        <v>0</v>
      </c>
      <c r="F13" s="76">
        <f>IF(Entry!K20&lt;&gt;"",Entry!K20&amp;" "&amp;Entry!L20,0)</f>
        <v>0</v>
      </c>
      <c r="G13" s="41">
        <f>Entry!M20</f>
        <v>0</v>
      </c>
      <c r="H13" s="41"/>
      <c r="I13" s="41">
        <v>1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x14ac:dyDescent="0.15">
      <c r="A14" s="41" t="s">
        <v>93</v>
      </c>
      <c r="B14" s="41" t="str">
        <f>IF(E14&lt;&gt;0,COUNTIF($E$2:E14,E14),"")</f>
        <v/>
      </c>
      <c r="C14" s="41" t="str">
        <f>IF(B14=1,COUNTIF($B$2:B14,1),"")</f>
        <v/>
      </c>
      <c r="D14" s="41">
        <v>3</v>
      </c>
      <c r="E14" s="41">
        <f>IF(Entry!I21&lt;&gt;"",Entry!I21&amp;" "&amp;Entry!J21,0)</f>
        <v>0</v>
      </c>
      <c r="F14" s="76">
        <f>IF(Entry!K21&lt;&gt;"",Entry!K21&amp;" "&amp;Entry!L21,0)</f>
        <v>0</v>
      </c>
      <c r="G14" s="41">
        <f>Entry!M21</f>
        <v>0</v>
      </c>
      <c r="H14" s="41"/>
      <c r="I14" s="41">
        <v>1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x14ac:dyDescent="0.15">
      <c r="A15" s="41" t="s">
        <v>94</v>
      </c>
      <c r="B15" s="41" t="str">
        <f>IF(E15&lt;&gt;0,COUNTIF($E$2:E15,E15),"")</f>
        <v/>
      </c>
      <c r="C15" s="41" t="str">
        <f>IF(B15=1,COUNTIF($B$2:B15,1),"")</f>
        <v/>
      </c>
      <c r="D15" s="41">
        <v>4</v>
      </c>
      <c r="E15" s="41">
        <f>IF(Entry!I22&lt;&gt;"",Entry!I22&amp;" "&amp;Entry!J22,0)</f>
        <v>0</v>
      </c>
      <c r="F15" s="76">
        <f>IF(Entry!K22&lt;&gt;"",Entry!K22&amp;" "&amp;Entry!L22,0)</f>
        <v>0</v>
      </c>
      <c r="G15" s="41">
        <f>Entry!M22</f>
        <v>0</v>
      </c>
      <c r="H15" s="41"/>
      <c r="I15" s="41">
        <v>1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x14ac:dyDescent="0.15">
      <c r="A16" s="41" t="s">
        <v>95</v>
      </c>
      <c r="B16" s="41" t="str">
        <f>IF(E16&lt;&gt;0,COUNTIF($E$2:E16,E16),"")</f>
        <v/>
      </c>
      <c r="C16" s="41" t="str">
        <f>IF(B16=1,COUNTIF($B$2:B16,1),"")</f>
        <v/>
      </c>
      <c r="D16" s="41">
        <v>5</v>
      </c>
      <c r="E16" s="41">
        <f>IF(Entry!I23&lt;&gt;"",Entry!I23&amp;" "&amp;Entry!J23,0)</f>
        <v>0</v>
      </c>
      <c r="F16" s="76">
        <f>IF(Entry!K23&lt;&gt;"",Entry!K23&amp;" "&amp;Entry!L23,0)</f>
        <v>0</v>
      </c>
      <c r="G16" s="41">
        <f>Entry!M23</f>
        <v>0</v>
      </c>
      <c r="H16" s="41"/>
      <c r="I16" s="41">
        <v>1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x14ac:dyDescent="0.15">
      <c r="A17" s="48"/>
      <c r="B17" s="41" t="str">
        <f>IF(E17&lt;&gt;0,COUNTIF($E$2:E17,E17),"")</f>
        <v/>
      </c>
      <c r="C17" s="41" t="str">
        <f>IF(B17=1,COUNTIF($B$2:B17,1),"")</f>
        <v/>
      </c>
      <c r="D17" s="41">
        <v>6</v>
      </c>
      <c r="E17" s="41">
        <f>IF(Entry!I24&lt;&gt;"",Entry!I24&amp;" "&amp;Entry!J24,0)</f>
        <v>0</v>
      </c>
      <c r="F17" s="76">
        <f>IF(Entry!K24&lt;&gt;"",Entry!K24&amp;" "&amp;Entry!L24,0)</f>
        <v>0</v>
      </c>
      <c r="G17" s="41">
        <f>Entry!M24</f>
        <v>0</v>
      </c>
      <c r="H17" s="41"/>
      <c r="I17" s="41">
        <v>1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x14ac:dyDescent="0.15">
      <c r="A18" s="41"/>
      <c r="B18" s="41" t="str">
        <f>IF(E18&lt;&gt;0,COUNTIF($E$2:E18,E18),"")</f>
        <v/>
      </c>
      <c r="C18" s="41" t="str">
        <f>IF(B18=1,COUNTIF($B$2:B18,1),"")</f>
        <v/>
      </c>
      <c r="D18" s="41">
        <v>7</v>
      </c>
      <c r="E18" s="41">
        <f>IF(Entry!I25&lt;&gt;"",Entry!I25&amp;" "&amp;Entry!J25,0)</f>
        <v>0</v>
      </c>
      <c r="F18" s="76">
        <f>IF(Entry!K25&lt;&gt;"",Entry!K25&amp;" "&amp;Entry!L25,0)</f>
        <v>0</v>
      </c>
      <c r="G18" s="41">
        <f>Entry!M25</f>
        <v>0</v>
      </c>
      <c r="H18" s="41"/>
      <c r="I18" s="41">
        <v>1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x14ac:dyDescent="0.15">
      <c r="A19" s="41"/>
      <c r="B19" s="41" t="str">
        <f>IF(E19&lt;&gt;0,COUNTIF($E$2:E19,E19),"")</f>
        <v/>
      </c>
      <c r="C19" s="41" t="str">
        <f>IF(B19=1,COUNTIF($B$2:B19,1),"")</f>
        <v/>
      </c>
      <c r="D19" s="41">
        <v>8</v>
      </c>
      <c r="E19" s="41">
        <f>IF(Entry!I26&lt;&gt;"",Entry!I26&amp;" "&amp;Entry!J26,0)</f>
        <v>0</v>
      </c>
      <c r="F19" s="76">
        <f>IF(Entry!K26&lt;&gt;"",Entry!K26&amp;" "&amp;Entry!L26,0)</f>
        <v>0</v>
      </c>
      <c r="G19" s="41">
        <f>Entry!M26</f>
        <v>0</v>
      </c>
      <c r="H19" s="41"/>
      <c r="I19" s="41">
        <v>1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x14ac:dyDescent="0.15">
      <c r="A20" s="41"/>
      <c r="B20" s="41" t="str">
        <f>IF(E20&lt;&gt;0,COUNTIF($E$2:E20,E20),"")</f>
        <v/>
      </c>
      <c r="C20" s="41" t="str">
        <f>IF(B20=1,COUNTIF($B$2:B20,1),"")</f>
        <v/>
      </c>
      <c r="D20" s="41">
        <v>9</v>
      </c>
      <c r="E20" s="41">
        <f>IF(Entry!I27&lt;&gt;"",Entry!I27&amp;" "&amp;Entry!J27,0)</f>
        <v>0</v>
      </c>
      <c r="F20" s="76">
        <f>IF(Entry!K27&lt;&gt;"",Entry!K27&amp;" "&amp;Entry!L27,0)</f>
        <v>0</v>
      </c>
      <c r="G20" s="41">
        <f>Entry!M27</f>
        <v>0</v>
      </c>
      <c r="H20" s="41"/>
      <c r="I20" s="41">
        <v>1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x14ac:dyDescent="0.15">
      <c r="A21" s="41"/>
      <c r="B21" s="41" t="str">
        <f>IF(E21&lt;&gt;0,COUNTIF($E$2:E21,E21),"")</f>
        <v/>
      </c>
      <c r="C21" s="41" t="str">
        <f>IF(B21=1,COUNTIF($B$2:B21,1),"")</f>
        <v/>
      </c>
      <c r="D21" s="41">
        <v>10</v>
      </c>
      <c r="E21" s="41">
        <f>IF(Entry!I28&lt;&gt;"",Entry!I28&amp;" "&amp;Entry!J28,0)</f>
        <v>0</v>
      </c>
      <c r="F21" s="76">
        <f>IF(Entry!K28&lt;&gt;"",Entry!K28&amp;" "&amp;Entry!L28,0)</f>
        <v>0</v>
      </c>
      <c r="G21" s="41">
        <f>Entry!M28</f>
        <v>0</v>
      </c>
      <c r="H21" s="41"/>
      <c r="I21" s="41">
        <v>1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x14ac:dyDescent="0.15">
      <c r="A22" s="41"/>
      <c r="B22" s="41" t="str">
        <f>IF(E22&lt;&gt;0,COUNTIF($E$2:E22,E22),"")</f>
        <v/>
      </c>
      <c r="C22" s="41" t="str">
        <f>IF(B22=1,COUNTIF($B$2:B22,1),"")</f>
        <v/>
      </c>
      <c r="D22" s="41" t="s">
        <v>18</v>
      </c>
      <c r="E22" s="41">
        <f>IF(Entry!C31&lt;&gt;"",Entry!C31&amp;" "&amp;Entry!D31,0)</f>
        <v>0</v>
      </c>
      <c r="F22" s="76">
        <f>IF(Entry!E31&lt;&gt;"",Entry!E31&amp;" "&amp;Entry!F31,0)</f>
        <v>0</v>
      </c>
      <c r="G22" s="41">
        <f>Entry!G31</f>
        <v>0</v>
      </c>
      <c r="H22" s="41"/>
      <c r="I22" s="41"/>
      <c r="J22" s="41">
        <v>1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x14ac:dyDescent="0.15">
      <c r="A23" s="41"/>
      <c r="B23" s="41" t="str">
        <f>IF(E23&lt;&gt;0,COUNTIF($E$2:E23,E23),"")</f>
        <v/>
      </c>
      <c r="C23" s="41" t="str">
        <f>IF(B23=1,COUNTIF($B$2:B23,1),"")</f>
        <v/>
      </c>
      <c r="D23" s="41" t="s">
        <v>19</v>
      </c>
      <c r="E23" s="41">
        <f>IF(Entry!C32&lt;&gt;"",Entry!C32&amp;" "&amp;Entry!D32,0)</f>
        <v>0</v>
      </c>
      <c r="F23" s="76">
        <f>IF(Entry!E32&lt;&gt;"",Entry!E32&amp;" "&amp;Entry!F32,0)</f>
        <v>0</v>
      </c>
      <c r="G23" s="41">
        <f>Entry!G32</f>
        <v>0</v>
      </c>
      <c r="H23" s="41"/>
      <c r="I23" s="41"/>
      <c r="J23" s="41">
        <v>1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x14ac:dyDescent="0.15">
      <c r="A24" s="41"/>
      <c r="B24" s="41" t="str">
        <f>IF(E24&lt;&gt;0,COUNTIF($E$2:E24,E24),"")</f>
        <v/>
      </c>
      <c r="C24" s="41" t="str">
        <f>IF(B24=1,COUNTIF($B$2:B24,1),"")</f>
        <v/>
      </c>
      <c r="D24" s="41" t="s">
        <v>20</v>
      </c>
      <c r="E24" s="41">
        <f>IF(Entry!C33&lt;&gt;"",Entry!C33&amp;" "&amp;Entry!D33,0)</f>
        <v>0</v>
      </c>
      <c r="F24" s="76">
        <f>IF(Entry!E33&lt;&gt;"",Entry!E33&amp;" "&amp;Entry!F33,0)</f>
        <v>0</v>
      </c>
      <c r="G24" s="41">
        <f>Entry!G33</f>
        <v>0</v>
      </c>
      <c r="H24" s="41"/>
      <c r="I24" s="41"/>
      <c r="J24" s="41">
        <v>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x14ac:dyDescent="0.15">
      <c r="A25" s="48" t="s">
        <v>96</v>
      </c>
      <c r="B25" s="41" t="str">
        <f>IF(E25&lt;&gt;0,COUNTIF($E$2:E25,E25),"")</f>
        <v/>
      </c>
      <c r="C25" s="41" t="str">
        <f>IF(B25=1,COUNTIF($B$2:B25,1),"")</f>
        <v/>
      </c>
      <c r="D25" s="41" t="s">
        <v>22</v>
      </c>
      <c r="E25" s="41">
        <f>IF(Entry!C34&lt;&gt;"",Entry!C34&amp;" "&amp;Entry!D34,0)</f>
        <v>0</v>
      </c>
      <c r="F25" s="76">
        <f>IF(Entry!E34&lt;&gt;"",Entry!E34&amp;" "&amp;Entry!F34,0)</f>
        <v>0</v>
      </c>
      <c r="G25" s="41">
        <f>Entry!G34</f>
        <v>0</v>
      </c>
      <c r="H25" s="41"/>
      <c r="I25" s="41"/>
      <c r="J25" s="41">
        <v>1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x14ac:dyDescent="0.15">
      <c r="A26" s="41">
        <f>(COUNTA(Entry!C19:C28)+COUNTA(Entry!I19:I28))*1500</f>
        <v>0</v>
      </c>
      <c r="B26" s="41" t="str">
        <f>IF(E26&lt;&gt;0,COUNTIF($E$2:E26,E26),"")</f>
        <v/>
      </c>
      <c r="C26" s="41" t="str">
        <f>IF(B26=1,COUNTIF($B$2:B26,1),"")</f>
        <v/>
      </c>
      <c r="D26" s="41" t="s">
        <v>21</v>
      </c>
      <c r="E26" s="41">
        <f>IF(Entry!C35&lt;&gt;"",Entry!C35&amp;" "&amp;Entry!D35,0)</f>
        <v>0</v>
      </c>
      <c r="F26" s="76">
        <f>IF(Entry!E35&lt;&gt;"",Entry!E35&amp;" "&amp;Entry!F35,0)</f>
        <v>0</v>
      </c>
      <c r="G26" s="41">
        <f>Entry!G35</f>
        <v>0</v>
      </c>
      <c r="H26" s="41"/>
      <c r="I26" s="41"/>
      <c r="J26" s="41">
        <v>1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x14ac:dyDescent="0.15">
      <c r="A27" s="48" t="s">
        <v>97</v>
      </c>
      <c r="B27" s="41" t="str">
        <f>IF(E27&lt;&gt;0,COUNTIF($E$2:E27,E27),"")</f>
        <v/>
      </c>
      <c r="C27" s="41" t="str">
        <f>IF(B27=1,COUNTIF($B$2:B27,1),"")</f>
        <v/>
      </c>
      <c r="D27" s="41" t="s">
        <v>18</v>
      </c>
      <c r="E27" s="41">
        <f>IF(Entry!I31&lt;&gt;"",Entry!I31&amp;" "&amp;Entry!J31,0)</f>
        <v>0</v>
      </c>
      <c r="F27" s="76">
        <f>IF(Entry!K31&lt;&gt;"",Entry!K31&amp;" "&amp;Entry!L31,0)</f>
        <v>0</v>
      </c>
      <c r="G27" s="41">
        <f>Entry!M31</f>
        <v>0</v>
      </c>
      <c r="H27" s="41"/>
      <c r="I27" s="41"/>
      <c r="J27" s="41"/>
      <c r="K27" s="41">
        <v>1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x14ac:dyDescent="0.15">
      <c r="A28" s="41">
        <f>IF(COUNTA(Entry!C31:C35)&gt;0,7500,0)+IF(COUNTA(Entry!I31:I33)&gt;0,4500,0)</f>
        <v>0</v>
      </c>
      <c r="B28" s="41" t="str">
        <f>IF(E28&lt;&gt;0,COUNTIF($E$2:E28,E28),"")</f>
        <v/>
      </c>
      <c r="C28" s="41" t="str">
        <f>IF(B28=1,COUNTIF($B$2:B28,1),"")</f>
        <v/>
      </c>
      <c r="D28" s="41" t="s">
        <v>19</v>
      </c>
      <c r="E28" s="41">
        <f>IF(Entry!I32&lt;&gt;"",Entry!I32&amp;" "&amp;Entry!J32,0)</f>
        <v>0</v>
      </c>
      <c r="F28" s="76">
        <f>IF(Entry!K32&lt;&gt;"",Entry!K32&amp;" "&amp;Entry!L32,0)</f>
        <v>0</v>
      </c>
      <c r="G28" s="41">
        <f>Entry!M32</f>
        <v>0</v>
      </c>
      <c r="H28" s="41"/>
      <c r="I28" s="41"/>
      <c r="J28" s="41"/>
      <c r="K28" s="41">
        <v>1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x14ac:dyDescent="0.15">
      <c r="A29" s="48" t="s">
        <v>98</v>
      </c>
      <c r="B29" s="41" t="str">
        <f>IF(E29&lt;&gt;0,COUNTIF($E$2:E29,E29),"")</f>
        <v/>
      </c>
      <c r="C29" s="41" t="str">
        <f>IF(B29=1,COUNTIF($B$2:B29,1),"")</f>
        <v/>
      </c>
      <c r="D29" s="41" t="s">
        <v>21</v>
      </c>
      <c r="E29" s="41">
        <f>IF(Entry!I33&lt;&gt;"",Entry!I33&amp;" "&amp;Entry!J33,0)</f>
        <v>0</v>
      </c>
      <c r="F29" s="76">
        <f>IF(Entry!K33&lt;&gt;"",Entry!K33&amp;" "&amp;Entry!L33,0)</f>
        <v>0</v>
      </c>
      <c r="G29" s="41">
        <f>Entry!M33</f>
        <v>0</v>
      </c>
      <c r="H29" s="41"/>
      <c r="I29" s="41"/>
      <c r="J29" s="41"/>
      <c r="K29" s="41">
        <v>1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x14ac:dyDescent="0.15">
      <c r="A30" s="41">
        <f>COUNTA(Entry!C40:C49)*3000+COUNTA(Entry!C53:C62)*3000+COUNTA(Entry!C66:C75)*3000+COUNTA(Entry!C79:C88)*3000</f>
        <v>0</v>
      </c>
      <c r="B30" s="41" t="str">
        <f>IF(E30&lt;&gt;0,COUNTIF($E$2:E30,E30),"")</f>
        <v/>
      </c>
      <c r="C30" s="41" t="str">
        <f>IF(B30=1,COUNTIF($B$2:B30,1),"")</f>
        <v/>
      </c>
      <c r="D30" s="41">
        <v>1</v>
      </c>
      <c r="E30" s="41">
        <f>IF(Entry!C40&lt;&gt;"",Entry!C40&amp;" "&amp;Entry!D40,0)</f>
        <v>0</v>
      </c>
      <c r="F30" s="76">
        <f>IF(Entry!E40&lt;&gt;"",Entry!E40&amp;" "&amp;Entry!F40,0)</f>
        <v>0</v>
      </c>
      <c r="G30" s="41">
        <f>Entry!G40</f>
        <v>0</v>
      </c>
      <c r="H30" s="41"/>
      <c r="I30" s="41"/>
      <c r="J30" s="41"/>
      <c r="K30" s="41"/>
      <c r="L30" s="41">
        <v>1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x14ac:dyDescent="0.15">
      <c r="A31" s="48" t="s">
        <v>99</v>
      </c>
      <c r="B31" s="41" t="str">
        <f>IF(E31&lt;&gt;0,COUNTIF($E$2:E31,E31),"")</f>
        <v/>
      </c>
      <c r="C31" s="41" t="str">
        <f>IF(B31=1,COUNTIF($B$2:B31,1),"")</f>
        <v/>
      </c>
      <c r="D31" s="41">
        <v>2</v>
      </c>
      <c r="E31" s="41">
        <f>IF(Entry!C41&lt;&gt;"",Entry!C41&amp;" "&amp;Entry!D41,0)</f>
        <v>0</v>
      </c>
      <c r="F31" s="76">
        <f>IF(Entry!E41&lt;&gt;"",Entry!E41&amp;" "&amp;Entry!F41,0)</f>
        <v>0</v>
      </c>
      <c r="G31" s="41">
        <f>Entry!G41</f>
        <v>0</v>
      </c>
      <c r="H31" s="41"/>
      <c r="I31" s="41"/>
      <c r="J31" s="41"/>
      <c r="K31" s="41"/>
      <c r="L31" s="41">
        <v>1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x14ac:dyDescent="0.15">
      <c r="A32" s="41">
        <f>IF(COUNTA(Entry!C92,Entry!C95,Entry!C98,Entry!C101,Entry!C104)&gt;0,7500,0)</f>
        <v>0</v>
      </c>
      <c r="B32" s="41" t="str">
        <f>IF(E32&lt;&gt;0,COUNTIF($E$2:E32,E32),"")</f>
        <v/>
      </c>
      <c r="C32" s="41" t="str">
        <f>IF(B32=1,COUNTIF($B$2:B32,1),"")</f>
        <v/>
      </c>
      <c r="D32" s="41">
        <v>3</v>
      </c>
      <c r="E32" s="41">
        <f>IF(Entry!C42&lt;&gt;"",Entry!C42&amp;" "&amp;Entry!D42,0)</f>
        <v>0</v>
      </c>
      <c r="F32" s="76">
        <f>IF(Entry!E42&lt;&gt;"",Entry!E42&amp;" "&amp;Entry!F42,0)</f>
        <v>0</v>
      </c>
      <c r="G32" s="41">
        <f>Entry!G42</f>
        <v>0</v>
      </c>
      <c r="H32" s="41"/>
      <c r="I32" s="41"/>
      <c r="J32" s="41"/>
      <c r="K32" s="41"/>
      <c r="L32" s="41">
        <v>1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x14ac:dyDescent="0.15">
      <c r="A33" s="48" t="s">
        <v>100</v>
      </c>
      <c r="B33" s="41" t="str">
        <f>IF(E33&lt;&gt;0,COUNTIF($E$2:E33,E33),"")</f>
        <v/>
      </c>
      <c r="C33" s="41" t="str">
        <f>IF(B33=1,COUNTIF($B$2:B33,1),"")</f>
        <v/>
      </c>
      <c r="D33" s="41">
        <v>4</v>
      </c>
      <c r="E33" s="41">
        <f>IF(Entry!C43&lt;&gt;"",Entry!C43&amp;" "&amp;Entry!D43,0)</f>
        <v>0</v>
      </c>
      <c r="F33" s="76">
        <f>IF(Entry!E43&lt;&gt;"",Entry!E43&amp;" "&amp;Entry!F43,0)</f>
        <v>0</v>
      </c>
      <c r="G33" s="41">
        <f>Entry!G43</f>
        <v>0</v>
      </c>
      <c r="H33" s="41"/>
      <c r="I33" s="41"/>
      <c r="J33" s="41"/>
      <c r="K33" s="41"/>
      <c r="L33" s="41">
        <v>1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x14ac:dyDescent="0.15">
      <c r="A34" s="41">
        <f>SUM(Entry!A126:A155)*3000</f>
        <v>0</v>
      </c>
      <c r="B34" s="41" t="str">
        <f>IF(E34&lt;&gt;0,COUNTIF($E$2:E34,E34),"")</f>
        <v/>
      </c>
      <c r="C34" s="41" t="str">
        <f>IF(B34=1,COUNTIF($B$2:B34,1),"")</f>
        <v/>
      </c>
      <c r="D34" s="41">
        <v>5</v>
      </c>
      <c r="E34" s="41">
        <f>IF(Entry!C44&lt;&gt;"",Entry!C44&amp;" "&amp;Entry!D44,0)</f>
        <v>0</v>
      </c>
      <c r="F34" s="76">
        <f>IF(Entry!E44&lt;&gt;"",Entry!E44&amp;" "&amp;Entry!F44,0)</f>
        <v>0</v>
      </c>
      <c r="G34" s="41">
        <f>Entry!G44</f>
        <v>0</v>
      </c>
      <c r="H34" s="41"/>
      <c r="I34" s="41"/>
      <c r="J34" s="41"/>
      <c r="K34" s="41"/>
      <c r="L34" s="41">
        <v>1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x14ac:dyDescent="0.15">
      <c r="A35" s="48" t="s">
        <v>101</v>
      </c>
      <c r="B35" s="41" t="str">
        <f>IF(E35&lt;&gt;0,COUNTIF($E$2:E35,E35),"")</f>
        <v/>
      </c>
      <c r="C35" s="41" t="str">
        <f>IF(B35=1,COUNTIF($B$2:B35,1),"")</f>
        <v/>
      </c>
      <c r="D35" s="41">
        <v>6</v>
      </c>
      <c r="E35" s="41">
        <f>IF(Entry!C45&lt;&gt;"",Entry!C45&amp;" "&amp;Entry!D45,0)</f>
        <v>0</v>
      </c>
      <c r="F35" s="76">
        <f>IF(Entry!E45&lt;&gt;"",Entry!E45&amp;" "&amp;Entry!F45,0)</f>
        <v>0</v>
      </c>
      <c r="G35" s="41">
        <f>Entry!G45</f>
        <v>0</v>
      </c>
      <c r="H35" s="41"/>
      <c r="I35" s="41"/>
      <c r="J35" s="41"/>
      <c r="K35" s="41"/>
      <c r="L35" s="41">
        <v>1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x14ac:dyDescent="0.15">
      <c r="A36" s="41">
        <f>A26+A28+A30+A32+A34</f>
        <v>0</v>
      </c>
      <c r="B36" s="41" t="str">
        <f>IF(E36&lt;&gt;0,COUNTIF($E$2:E36,E36),"")</f>
        <v/>
      </c>
      <c r="C36" s="41" t="str">
        <f>IF(B36=1,COUNTIF($B$2:B36,1),"")</f>
        <v/>
      </c>
      <c r="D36" s="41">
        <v>7</v>
      </c>
      <c r="E36" s="41">
        <f>IF(Entry!C46&lt;&gt;"",Entry!C46&amp;" "&amp;Entry!D46,0)</f>
        <v>0</v>
      </c>
      <c r="F36" s="76">
        <f>IF(Entry!E46&lt;&gt;"",Entry!E46&amp;" "&amp;Entry!F46,0)</f>
        <v>0</v>
      </c>
      <c r="G36" s="41">
        <f>Entry!G46</f>
        <v>0</v>
      </c>
      <c r="H36" s="41"/>
      <c r="I36" s="41"/>
      <c r="J36" s="41"/>
      <c r="K36" s="41"/>
      <c r="L36" s="41">
        <v>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x14ac:dyDescent="0.15">
      <c r="B37" s="41" t="str">
        <f>IF(E37&lt;&gt;0,COUNTIF($E$2:E37,E37),"")</f>
        <v/>
      </c>
      <c r="C37" s="41" t="str">
        <f>IF(B37=1,COUNTIF($B$2:B37,1),"")</f>
        <v/>
      </c>
      <c r="D37" s="41">
        <v>8</v>
      </c>
      <c r="E37" s="41">
        <f>IF(Entry!C47&lt;&gt;"",Entry!C47&amp;" "&amp;Entry!D47,0)</f>
        <v>0</v>
      </c>
      <c r="F37" s="76">
        <f>IF(Entry!E47&lt;&gt;"",Entry!E47&amp;" "&amp;Entry!F47,0)</f>
        <v>0</v>
      </c>
      <c r="G37" s="41">
        <f>Entry!G47</f>
        <v>0</v>
      </c>
      <c r="H37" s="41"/>
      <c r="I37" s="41"/>
      <c r="J37" s="41"/>
      <c r="K37" s="41"/>
      <c r="L37" s="41">
        <v>1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x14ac:dyDescent="0.15">
      <c r="B38" s="41" t="str">
        <f>IF(E38&lt;&gt;0,COUNTIF($E$2:E38,E38),"")</f>
        <v/>
      </c>
      <c r="C38" s="41" t="str">
        <f>IF(B38=1,COUNTIF($B$2:B38,1),"")</f>
        <v/>
      </c>
      <c r="D38" s="41">
        <v>9</v>
      </c>
      <c r="E38" s="41">
        <f>IF(Entry!C48&lt;&gt;"",Entry!C48&amp;" "&amp;Entry!D48,0)</f>
        <v>0</v>
      </c>
      <c r="F38" s="76">
        <f>IF(Entry!E48&lt;&gt;"",Entry!E48&amp;" "&amp;Entry!F48,0)</f>
        <v>0</v>
      </c>
      <c r="G38" s="41">
        <f>Entry!G48</f>
        <v>0</v>
      </c>
      <c r="H38" s="41"/>
      <c r="I38" s="41"/>
      <c r="J38" s="41"/>
      <c r="K38" s="41"/>
      <c r="L38" s="41">
        <v>1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x14ac:dyDescent="0.15">
      <c r="B39" s="41" t="str">
        <f>IF(E39&lt;&gt;0,COUNTIF($E$2:E39,E39),"")</f>
        <v/>
      </c>
      <c r="C39" s="41" t="str">
        <f>IF(B39=1,COUNTIF($B$2:B39,1),"")</f>
        <v/>
      </c>
      <c r="D39" s="41">
        <v>10</v>
      </c>
      <c r="E39" s="41">
        <f>IF(Entry!C49&lt;&gt;"",Entry!C49&amp;" "&amp;Entry!D49,0)</f>
        <v>0</v>
      </c>
      <c r="F39" s="76">
        <f>IF(Entry!E49&lt;&gt;"",Entry!E49&amp;" "&amp;Entry!F49,0)</f>
        <v>0</v>
      </c>
      <c r="G39" s="41">
        <f>Entry!G49</f>
        <v>0</v>
      </c>
      <c r="H39" s="41"/>
      <c r="I39" s="41"/>
      <c r="J39" s="41"/>
      <c r="K39" s="41"/>
      <c r="L39" s="41">
        <v>1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x14ac:dyDescent="0.15">
      <c r="B40" s="41" t="str">
        <f>IF(E40&lt;&gt;0,COUNTIF($E$2:E40,E40),"")</f>
        <v/>
      </c>
      <c r="C40" s="41" t="str">
        <f>IF(B40=1,COUNTIF($B$2:B40,1),"")</f>
        <v/>
      </c>
      <c r="D40" s="41">
        <v>1</v>
      </c>
      <c r="E40" s="41">
        <f>IF(Entry!I40&lt;&gt;"",Entry!I40&amp;" "&amp;Entry!J40,0)</f>
        <v>0</v>
      </c>
      <c r="F40" s="76">
        <f>IF(Entry!K40&lt;&gt;"",Entry!K40&amp;" "&amp;Entry!L40,0)</f>
        <v>0</v>
      </c>
      <c r="G40" s="41">
        <f>Entry!M40</f>
        <v>0</v>
      </c>
      <c r="H40" s="41"/>
      <c r="I40" s="41"/>
      <c r="J40" s="41"/>
      <c r="K40" s="41"/>
      <c r="L40" s="41"/>
      <c r="M40" s="41">
        <v>1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x14ac:dyDescent="0.15">
      <c r="B41" s="41" t="str">
        <f>IF(E41&lt;&gt;0,COUNTIF($E$2:E41,E41),"")</f>
        <v/>
      </c>
      <c r="C41" s="41" t="str">
        <f>IF(B41=1,COUNTIF($B$2:B41,1),"")</f>
        <v/>
      </c>
      <c r="D41" s="41">
        <v>2</v>
      </c>
      <c r="E41" s="41">
        <f>IF(Entry!I41&lt;&gt;"",Entry!I41&amp;" "&amp;Entry!J41,0)</f>
        <v>0</v>
      </c>
      <c r="F41" s="76">
        <f>IF(Entry!K41&lt;&gt;"",Entry!K41&amp;" "&amp;Entry!L41,0)</f>
        <v>0</v>
      </c>
      <c r="G41" s="41">
        <f>Entry!M41</f>
        <v>0</v>
      </c>
      <c r="H41" s="41"/>
      <c r="I41" s="41"/>
      <c r="J41" s="41"/>
      <c r="K41" s="41"/>
      <c r="L41" s="41"/>
      <c r="M41" s="41">
        <v>1</v>
      </c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x14ac:dyDescent="0.15">
      <c r="B42" s="41" t="str">
        <f>IF(E42&lt;&gt;0,COUNTIF($E$2:E42,E42),"")</f>
        <v/>
      </c>
      <c r="C42" s="41" t="str">
        <f>IF(B42=1,COUNTIF($B$2:B42,1),"")</f>
        <v/>
      </c>
      <c r="D42" s="41">
        <v>3</v>
      </c>
      <c r="E42" s="41">
        <f>IF(Entry!I42&lt;&gt;"",Entry!I42&amp;" "&amp;Entry!J42,0)</f>
        <v>0</v>
      </c>
      <c r="F42" s="76">
        <f>IF(Entry!K42&lt;&gt;"",Entry!K42&amp;" "&amp;Entry!L42,0)</f>
        <v>0</v>
      </c>
      <c r="G42" s="41">
        <f>Entry!M42</f>
        <v>0</v>
      </c>
      <c r="H42" s="41"/>
      <c r="I42" s="41"/>
      <c r="J42" s="41"/>
      <c r="K42" s="41"/>
      <c r="L42" s="41"/>
      <c r="M42" s="41">
        <v>1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x14ac:dyDescent="0.15">
      <c r="B43" s="41" t="str">
        <f>IF(E43&lt;&gt;0,COUNTIF($E$2:E43,E43),"")</f>
        <v/>
      </c>
      <c r="C43" s="41" t="str">
        <f>IF(B43=1,COUNTIF($B$2:B43,1),"")</f>
        <v/>
      </c>
      <c r="D43" s="41">
        <v>4</v>
      </c>
      <c r="E43" s="41">
        <f>IF(Entry!I43&lt;&gt;"",Entry!I43&amp;" "&amp;Entry!J43,0)</f>
        <v>0</v>
      </c>
      <c r="F43" s="76">
        <f>IF(Entry!K43&lt;&gt;"",Entry!K43&amp;" "&amp;Entry!L43,0)</f>
        <v>0</v>
      </c>
      <c r="G43" s="41">
        <f>Entry!M43</f>
        <v>0</v>
      </c>
      <c r="H43" s="41"/>
      <c r="I43" s="41"/>
      <c r="J43" s="41"/>
      <c r="K43" s="41"/>
      <c r="L43" s="41"/>
      <c r="M43" s="41">
        <v>1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x14ac:dyDescent="0.15">
      <c r="B44" s="41" t="str">
        <f>IF(E44&lt;&gt;0,COUNTIF($E$2:E44,E44),"")</f>
        <v/>
      </c>
      <c r="C44" s="41" t="str">
        <f>IF(B44=1,COUNTIF($B$2:B44,1),"")</f>
        <v/>
      </c>
      <c r="D44" s="41">
        <v>5</v>
      </c>
      <c r="E44" s="41">
        <f>IF(Entry!I44&lt;&gt;"",Entry!I44&amp;" "&amp;Entry!J44,0)</f>
        <v>0</v>
      </c>
      <c r="F44" s="76">
        <f>IF(Entry!K44&lt;&gt;"",Entry!K44&amp;" "&amp;Entry!L44,0)</f>
        <v>0</v>
      </c>
      <c r="G44" s="41">
        <f>Entry!M44</f>
        <v>0</v>
      </c>
      <c r="H44" s="41"/>
      <c r="I44" s="41"/>
      <c r="J44" s="41"/>
      <c r="K44" s="41"/>
      <c r="L44" s="41"/>
      <c r="M44" s="41">
        <v>1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x14ac:dyDescent="0.15">
      <c r="B45" s="41" t="str">
        <f>IF(E45&lt;&gt;0,COUNTIF($E$2:E45,E45),"")</f>
        <v/>
      </c>
      <c r="C45" s="41" t="str">
        <f>IF(B45=1,COUNTIF($B$2:B45,1),"")</f>
        <v/>
      </c>
      <c r="D45" s="41">
        <v>6</v>
      </c>
      <c r="E45" s="41">
        <f>IF(Entry!I45&lt;&gt;"",Entry!I45&amp;" "&amp;Entry!J45,0)</f>
        <v>0</v>
      </c>
      <c r="F45" s="76">
        <f>IF(Entry!K45&lt;&gt;"",Entry!K45&amp;" "&amp;Entry!L45,0)</f>
        <v>0</v>
      </c>
      <c r="G45" s="41">
        <f>Entry!M45</f>
        <v>0</v>
      </c>
      <c r="H45" s="41"/>
      <c r="I45" s="41"/>
      <c r="J45" s="41"/>
      <c r="K45" s="41"/>
      <c r="L45" s="41"/>
      <c r="M45" s="41">
        <v>1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x14ac:dyDescent="0.15">
      <c r="B46" s="41" t="str">
        <f>IF(E46&lt;&gt;0,COUNTIF($E$2:E46,E46),"")</f>
        <v/>
      </c>
      <c r="C46" s="41" t="str">
        <f>IF(B46=1,COUNTIF($B$2:B46,1),"")</f>
        <v/>
      </c>
      <c r="D46" s="41">
        <v>7</v>
      </c>
      <c r="E46" s="41">
        <f>IF(Entry!I46&lt;&gt;"",Entry!I46&amp;" "&amp;Entry!J46,0)</f>
        <v>0</v>
      </c>
      <c r="F46" s="76">
        <f>IF(Entry!K46&lt;&gt;"",Entry!K46&amp;" "&amp;Entry!L46,0)</f>
        <v>0</v>
      </c>
      <c r="G46" s="41">
        <f>Entry!M46</f>
        <v>0</v>
      </c>
      <c r="H46" s="41"/>
      <c r="I46" s="41"/>
      <c r="J46" s="41"/>
      <c r="K46" s="41"/>
      <c r="L46" s="41"/>
      <c r="M46" s="41">
        <v>1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x14ac:dyDescent="0.15">
      <c r="B47" s="41" t="str">
        <f>IF(E47&lt;&gt;0,COUNTIF($E$2:E47,E47),"")</f>
        <v/>
      </c>
      <c r="C47" s="41" t="str">
        <f>IF(B47=1,COUNTIF($B$2:B47,1),"")</f>
        <v/>
      </c>
      <c r="D47" s="41">
        <v>8</v>
      </c>
      <c r="E47" s="41">
        <f>IF(Entry!I47&lt;&gt;"",Entry!I47&amp;" "&amp;Entry!J47,0)</f>
        <v>0</v>
      </c>
      <c r="F47" s="76">
        <f>IF(Entry!K47&lt;&gt;"",Entry!K47&amp;" "&amp;Entry!L47,0)</f>
        <v>0</v>
      </c>
      <c r="G47" s="41">
        <f>Entry!M47</f>
        <v>0</v>
      </c>
      <c r="H47" s="41"/>
      <c r="I47" s="41"/>
      <c r="J47" s="41"/>
      <c r="K47" s="41"/>
      <c r="L47" s="41"/>
      <c r="M47" s="41">
        <v>1</v>
      </c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x14ac:dyDescent="0.15">
      <c r="B48" s="41" t="str">
        <f>IF(E48&lt;&gt;0,COUNTIF($E$2:E48,E48),"")</f>
        <v/>
      </c>
      <c r="C48" s="41" t="str">
        <f>IF(B48=1,COUNTIF($B$2:B48,1),"")</f>
        <v/>
      </c>
      <c r="D48" s="41">
        <v>9</v>
      </c>
      <c r="E48" s="41">
        <f>IF(Entry!I48&lt;&gt;"",Entry!I48&amp;" "&amp;Entry!J48,0)</f>
        <v>0</v>
      </c>
      <c r="F48" s="76">
        <f>IF(Entry!K48&lt;&gt;"",Entry!K48&amp;" "&amp;Entry!L48,0)</f>
        <v>0</v>
      </c>
      <c r="G48" s="41">
        <f>Entry!M48</f>
        <v>0</v>
      </c>
      <c r="H48" s="41"/>
      <c r="I48" s="41"/>
      <c r="J48" s="41"/>
      <c r="K48" s="41"/>
      <c r="L48" s="41"/>
      <c r="M48" s="41">
        <v>1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2:25" x14ac:dyDescent="0.15">
      <c r="B49" s="41" t="str">
        <f>IF(E49&lt;&gt;0,COUNTIF($E$2:E49,E49),"")</f>
        <v/>
      </c>
      <c r="C49" s="41" t="str">
        <f>IF(B49=1,COUNTIF($B$2:B49,1),"")</f>
        <v/>
      </c>
      <c r="D49" s="41">
        <v>10</v>
      </c>
      <c r="E49" s="41">
        <f>IF(Entry!I49&lt;&gt;"",Entry!I49&amp;" "&amp;Entry!J49,0)</f>
        <v>0</v>
      </c>
      <c r="F49" s="76">
        <f>IF(Entry!K49&lt;&gt;"",Entry!K49&amp;" "&amp;Entry!L49,0)</f>
        <v>0</v>
      </c>
      <c r="G49" s="41">
        <f>Entry!M49</f>
        <v>0</v>
      </c>
      <c r="H49" s="41"/>
      <c r="I49" s="41"/>
      <c r="J49" s="41"/>
      <c r="K49" s="41"/>
      <c r="L49" s="41"/>
      <c r="M49" s="41">
        <v>1</v>
      </c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2:25" x14ac:dyDescent="0.15">
      <c r="B50" s="41" t="str">
        <f>IF(E50&lt;&gt;0,COUNTIF($E$2:E50,E50),"")</f>
        <v/>
      </c>
      <c r="C50" s="41" t="str">
        <f>IF(B50=1,COUNTIF($B$2:B50,1),"")</f>
        <v/>
      </c>
      <c r="D50" s="41">
        <v>1</v>
      </c>
      <c r="E50" s="41">
        <f>IF(Entry!C53&lt;&gt;"",Entry!C53&amp;" "&amp;Entry!D53,0)</f>
        <v>0</v>
      </c>
      <c r="F50" s="76">
        <f>IF(Entry!E53&lt;&gt;"",Entry!E53&amp;" "&amp;Entry!F53,0)</f>
        <v>0</v>
      </c>
      <c r="G50" s="41">
        <f>Entry!G53</f>
        <v>0</v>
      </c>
      <c r="H50" s="41"/>
      <c r="I50" s="41"/>
      <c r="J50" s="41"/>
      <c r="K50" s="41"/>
      <c r="L50" s="41"/>
      <c r="M50" s="41"/>
      <c r="N50" s="41">
        <v>1</v>
      </c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2:25" x14ac:dyDescent="0.15">
      <c r="B51" s="41" t="str">
        <f>IF(E51&lt;&gt;0,COUNTIF($E$2:E51,E51),"")</f>
        <v/>
      </c>
      <c r="C51" s="41" t="str">
        <f>IF(B51=1,COUNTIF($B$2:B51,1),"")</f>
        <v/>
      </c>
      <c r="D51" s="41">
        <v>2</v>
      </c>
      <c r="E51" s="41">
        <f>IF(Entry!C54&lt;&gt;"",Entry!C54&amp;" "&amp;Entry!D54,0)</f>
        <v>0</v>
      </c>
      <c r="F51" s="76">
        <f>IF(Entry!E54&lt;&gt;"",Entry!E54&amp;" "&amp;Entry!F54,0)</f>
        <v>0</v>
      </c>
      <c r="G51" s="41">
        <f>Entry!G54</f>
        <v>0</v>
      </c>
      <c r="H51" s="41"/>
      <c r="I51" s="41"/>
      <c r="J51" s="41"/>
      <c r="K51" s="41"/>
      <c r="L51" s="41"/>
      <c r="M51" s="41"/>
      <c r="N51" s="41">
        <v>1</v>
      </c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2:25" x14ac:dyDescent="0.15">
      <c r="B52" s="41" t="str">
        <f>IF(E52&lt;&gt;0,COUNTIF($E$2:E52,E52),"")</f>
        <v/>
      </c>
      <c r="C52" s="41" t="str">
        <f>IF(B52=1,COUNTIF($B$2:B52,1),"")</f>
        <v/>
      </c>
      <c r="D52" s="41">
        <v>3</v>
      </c>
      <c r="E52" s="41">
        <f>IF(Entry!C55&lt;&gt;"",Entry!C55&amp;" "&amp;Entry!D55,0)</f>
        <v>0</v>
      </c>
      <c r="F52" s="76">
        <f>IF(Entry!E55&lt;&gt;"",Entry!E55&amp;" "&amp;Entry!F55,0)</f>
        <v>0</v>
      </c>
      <c r="G52" s="41">
        <f>Entry!G55</f>
        <v>0</v>
      </c>
      <c r="H52" s="41"/>
      <c r="I52" s="41"/>
      <c r="J52" s="41"/>
      <c r="K52" s="41"/>
      <c r="L52" s="41"/>
      <c r="M52" s="41"/>
      <c r="N52" s="41">
        <v>1</v>
      </c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2:25" x14ac:dyDescent="0.15">
      <c r="B53" s="41" t="str">
        <f>IF(E53&lt;&gt;0,COUNTIF($E$2:E53,E53),"")</f>
        <v/>
      </c>
      <c r="C53" s="41" t="str">
        <f>IF(B53=1,COUNTIF($B$2:B53,1),"")</f>
        <v/>
      </c>
      <c r="D53" s="41">
        <v>4</v>
      </c>
      <c r="E53" s="41">
        <f>IF(Entry!C56&lt;&gt;"",Entry!C56&amp;" "&amp;Entry!D56,0)</f>
        <v>0</v>
      </c>
      <c r="F53" s="76">
        <f>IF(Entry!E56&lt;&gt;"",Entry!E56&amp;" "&amp;Entry!F56,0)</f>
        <v>0</v>
      </c>
      <c r="G53" s="41">
        <f>Entry!G56</f>
        <v>0</v>
      </c>
      <c r="H53" s="41"/>
      <c r="I53" s="41"/>
      <c r="J53" s="41"/>
      <c r="K53" s="41"/>
      <c r="L53" s="41"/>
      <c r="M53" s="41"/>
      <c r="N53" s="41">
        <v>1</v>
      </c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2:25" x14ac:dyDescent="0.15">
      <c r="B54" s="41" t="str">
        <f>IF(E54&lt;&gt;0,COUNTIF($E$2:E54,E54),"")</f>
        <v/>
      </c>
      <c r="C54" s="41" t="str">
        <f>IF(B54=1,COUNTIF($B$2:B54,1),"")</f>
        <v/>
      </c>
      <c r="D54" s="41">
        <v>5</v>
      </c>
      <c r="E54" s="41">
        <f>IF(Entry!C57&lt;&gt;"",Entry!C57&amp;" "&amp;Entry!D57,0)</f>
        <v>0</v>
      </c>
      <c r="F54" s="76">
        <f>IF(Entry!E57&lt;&gt;"",Entry!E57&amp;" "&amp;Entry!F57,0)</f>
        <v>0</v>
      </c>
      <c r="G54" s="41">
        <f>Entry!G57</f>
        <v>0</v>
      </c>
      <c r="H54" s="41"/>
      <c r="I54" s="41"/>
      <c r="J54" s="41"/>
      <c r="K54" s="41"/>
      <c r="L54" s="41"/>
      <c r="M54" s="41"/>
      <c r="N54" s="41">
        <v>1</v>
      </c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2:25" x14ac:dyDescent="0.15">
      <c r="B55" s="41" t="str">
        <f>IF(E55&lt;&gt;0,COUNTIF($E$2:E55,E55),"")</f>
        <v/>
      </c>
      <c r="C55" s="41" t="str">
        <f>IF(B55=1,COUNTIF($B$2:B55,1),"")</f>
        <v/>
      </c>
      <c r="D55" s="41">
        <v>6</v>
      </c>
      <c r="E55" s="41">
        <f>IF(Entry!C58&lt;&gt;"",Entry!C58&amp;" "&amp;Entry!D58,0)</f>
        <v>0</v>
      </c>
      <c r="F55" s="76">
        <f>IF(Entry!E58&lt;&gt;"",Entry!E58&amp;" "&amp;Entry!F58,0)</f>
        <v>0</v>
      </c>
      <c r="G55" s="41">
        <f>Entry!G58</f>
        <v>0</v>
      </c>
      <c r="H55" s="41"/>
      <c r="I55" s="41"/>
      <c r="J55" s="41"/>
      <c r="K55" s="41"/>
      <c r="L55" s="41"/>
      <c r="M55" s="41"/>
      <c r="N55" s="41">
        <v>1</v>
      </c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2:25" x14ac:dyDescent="0.15">
      <c r="B56" s="41" t="str">
        <f>IF(E56&lt;&gt;0,COUNTIF($E$2:E56,E56),"")</f>
        <v/>
      </c>
      <c r="C56" s="41" t="str">
        <f>IF(B56=1,COUNTIF($B$2:B56,1),"")</f>
        <v/>
      </c>
      <c r="D56" s="41">
        <v>7</v>
      </c>
      <c r="E56" s="41">
        <f>IF(Entry!C59&lt;&gt;"",Entry!C59&amp;" "&amp;Entry!D59,0)</f>
        <v>0</v>
      </c>
      <c r="F56" s="76">
        <f>IF(Entry!E59&lt;&gt;"",Entry!E59&amp;" "&amp;Entry!F59,0)</f>
        <v>0</v>
      </c>
      <c r="G56" s="41">
        <f>Entry!G59</f>
        <v>0</v>
      </c>
      <c r="H56" s="41"/>
      <c r="I56" s="41"/>
      <c r="J56" s="41"/>
      <c r="K56" s="41"/>
      <c r="L56" s="41"/>
      <c r="M56" s="41"/>
      <c r="N56" s="41">
        <v>1</v>
      </c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2:25" x14ac:dyDescent="0.15">
      <c r="B57" s="41" t="str">
        <f>IF(E57&lt;&gt;0,COUNTIF($E$2:E57,E57),"")</f>
        <v/>
      </c>
      <c r="C57" s="41" t="str">
        <f>IF(B57=1,COUNTIF($B$2:B57,1),"")</f>
        <v/>
      </c>
      <c r="D57" s="41">
        <v>8</v>
      </c>
      <c r="E57" s="41">
        <f>IF(Entry!C60&lt;&gt;"",Entry!C60&amp;" "&amp;Entry!D60,0)</f>
        <v>0</v>
      </c>
      <c r="F57" s="76">
        <f>IF(Entry!E60&lt;&gt;"",Entry!E60&amp;" "&amp;Entry!F60,0)</f>
        <v>0</v>
      </c>
      <c r="G57" s="41">
        <f>Entry!G60</f>
        <v>0</v>
      </c>
      <c r="H57" s="41"/>
      <c r="I57" s="41"/>
      <c r="J57" s="41"/>
      <c r="K57" s="41"/>
      <c r="L57" s="41"/>
      <c r="M57" s="41"/>
      <c r="N57" s="41">
        <v>1</v>
      </c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2:25" x14ac:dyDescent="0.15">
      <c r="B58" s="41" t="str">
        <f>IF(E58&lt;&gt;0,COUNTIF($E$2:E58,E58),"")</f>
        <v/>
      </c>
      <c r="C58" s="41" t="str">
        <f>IF(B58=1,COUNTIF($B$2:B58,1),"")</f>
        <v/>
      </c>
      <c r="D58" s="41">
        <v>9</v>
      </c>
      <c r="E58" s="41">
        <f>IF(Entry!C61&lt;&gt;"",Entry!C61&amp;" "&amp;Entry!D61,0)</f>
        <v>0</v>
      </c>
      <c r="F58" s="76">
        <f>IF(Entry!E61&lt;&gt;"",Entry!E61&amp;" "&amp;Entry!F61,0)</f>
        <v>0</v>
      </c>
      <c r="G58" s="41">
        <f>Entry!G61</f>
        <v>0</v>
      </c>
      <c r="H58" s="41"/>
      <c r="I58" s="41"/>
      <c r="J58" s="41"/>
      <c r="K58" s="41"/>
      <c r="L58" s="41"/>
      <c r="M58" s="41"/>
      <c r="N58" s="41">
        <v>1</v>
      </c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2:25" x14ac:dyDescent="0.15">
      <c r="B59" s="41" t="str">
        <f>IF(E59&lt;&gt;0,COUNTIF($E$2:E59,E59),"")</f>
        <v/>
      </c>
      <c r="C59" s="41" t="str">
        <f>IF(B59=1,COUNTIF($B$2:B59,1),"")</f>
        <v/>
      </c>
      <c r="D59" s="41">
        <v>10</v>
      </c>
      <c r="E59" s="41">
        <f>IF(Entry!C62&lt;&gt;"",Entry!C62&amp;" "&amp;Entry!D62,0)</f>
        <v>0</v>
      </c>
      <c r="F59" s="76">
        <f>IF(Entry!E62&lt;&gt;"",Entry!E62&amp;" "&amp;Entry!F62,0)</f>
        <v>0</v>
      </c>
      <c r="G59" s="41">
        <f>Entry!G62</f>
        <v>0</v>
      </c>
      <c r="H59" s="41"/>
      <c r="I59" s="41"/>
      <c r="J59" s="41"/>
      <c r="K59" s="41"/>
      <c r="L59" s="41"/>
      <c r="M59" s="41"/>
      <c r="N59" s="41">
        <v>1</v>
      </c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2:25" x14ac:dyDescent="0.15">
      <c r="B60" s="41" t="str">
        <f>IF(E60&lt;&gt;0,COUNTIF($E$2:E60,E60),"")</f>
        <v/>
      </c>
      <c r="C60" s="41" t="str">
        <f>IF(B60=1,COUNTIF($B$2:B60,1),"")</f>
        <v/>
      </c>
      <c r="D60" s="41">
        <v>1</v>
      </c>
      <c r="E60" s="41">
        <f>IF(Entry!I53&lt;&gt;"",Entry!I53&amp;" "&amp;Entry!J53,0)</f>
        <v>0</v>
      </c>
      <c r="F60" s="76">
        <f>IF(Entry!K53&lt;&gt;"",Entry!K53&amp;" "&amp;Entry!L53,0)</f>
        <v>0</v>
      </c>
      <c r="G60" s="41">
        <f>Entry!M53</f>
        <v>0</v>
      </c>
      <c r="H60" s="41"/>
      <c r="I60" s="41"/>
      <c r="J60" s="41"/>
      <c r="K60" s="41"/>
      <c r="L60" s="41"/>
      <c r="M60" s="41"/>
      <c r="N60" s="41"/>
      <c r="O60" s="41">
        <v>1</v>
      </c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2:25" x14ac:dyDescent="0.15">
      <c r="B61" s="41" t="str">
        <f>IF(E61&lt;&gt;0,COUNTIF($E$2:E61,E61),"")</f>
        <v/>
      </c>
      <c r="C61" s="41" t="str">
        <f>IF(B61=1,COUNTIF($B$2:B61,1),"")</f>
        <v/>
      </c>
      <c r="D61" s="41">
        <v>2</v>
      </c>
      <c r="E61" s="41">
        <f>IF(Entry!I54&lt;&gt;"",Entry!I54&amp;" "&amp;Entry!J54,0)</f>
        <v>0</v>
      </c>
      <c r="F61" s="76">
        <f>IF(Entry!K54&lt;&gt;"",Entry!K54&amp;" "&amp;Entry!L54,0)</f>
        <v>0</v>
      </c>
      <c r="G61" s="41">
        <f>Entry!M54</f>
        <v>0</v>
      </c>
      <c r="H61" s="41"/>
      <c r="I61" s="41"/>
      <c r="J61" s="41"/>
      <c r="K61" s="41"/>
      <c r="L61" s="41"/>
      <c r="M61" s="41"/>
      <c r="N61" s="41"/>
      <c r="O61" s="41">
        <v>1</v>
      </c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2:25" x14ac:dyDescent="0.15">
      <c r="B62" s="41" t="str">
        <f>IF(E62&lt;&gt;0,COUNTIF($E$2:E62,E62),"")</f>
        <v/>
      </c>
      <c r="C62" s="41" t="str">
        <f>IF(B62=1,COUNTIF($B$2:B62,1),"")</f>
        <v/>
      </c>
      <c r="D62" s="41">
        <v>3</v>
      </c>
      <c r="E62" s="41">
        <f>IF(Entry!I55&lt;&gt;"",Entry!I55&amp;" "&amp;Entry!J55,0)</f>
        <v>0</v>
      </c>
      <c r="F62" s="76">
        <f>IF(Entry!K55&lt;&gt;"",Entry!K55&amp;" "&amp;Entry!L55,0)</f>
        <v>0</v>
      </c>
      <c r="G62" s="41">
        <f>Entry!M55</f>
        <v>0</v>
      </c>
      <c r="H62" s="41"/>
      <c r="I62" s="41"/>
      <c r="J62" s="41"/>
      <c r="K62" s="41"/>
      <c r="L62" s="41"/>
      <c r="M62" s="41"/>
      <c r="N62" s="41"/>
      <c r="O62" s="41">
        <v>1</v>
      </c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2:25" x14ac:dyDescent="0.15">
      <c r="B63" s="41" t="str">
        <f>IF(E63&lt;&gt;0,COUNTIF($E$2:E63,E63),"")</f>
        <v/>
      </c>
      <c r="C63" s="41" t="str">
        <f>IF(B63=1,COUNTIF($B$2:B63,1),"")</f>
        <v/>
      </c>
      <c r="D63" s="41">
        <v>4</v>
      </c>
      <c r="E63" s="41">
        <f>IF(Entry!I56&lt;&gt;"",Entry!I56&amp;" "&amp;Entry!J56,0)</f>
        <v>0</v>
      </c>
      <c r="F63" s="76">
        <f>IF(Entry!K56&lt;&gt;"",Entry!K56&amp;" "&amp;Entry!L56,0)</f>
        <v>0</v>
      </c>
      <c r="G63" s="41">
        <f>Entry!M56</f>
        <v>0</v>
      </c>
      <c r="H63" s="41"/>
      <c r="I63" s="41"/>
      <c r="J63" s="41"/>
      <c r="K63" s="41"/>
      <c r="L63" s="41"/>
      <c r="M63" s="41"/>
      <c r="N63" s="41"/>
      <c r="O63" s="41">
        <v>1</v>
      </c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2:25" x14ac:dyDescent="0.15">
      <c r="B64" s="41" t="str">
        <f>IF(E64&lt;&gt;0,COUNTIF($E$2:E64,E64),"")</f>
        <v/>
      </c>
      <c r="C64" s="41" t="str">
        <f>IF(B64=1,COUNTIF($B$2:B64,1),"")</f>
        <v/>
      </c>
      <c r="D64" s="41">
        <v>5</v>
      </c>
      <c r="E64" s="41">
        <f>IF(Entry!I57&lt;&gt;"",Entry!I57&amp;" "&amp;Entry!J57,0)</f>
        <v>0</v>
      </c>
      <c r="F64" s="76">
        <f>IF(Entry!K57&lt;&gt;"",Entry!K57&amp;" "&amp;Entry!L57,0)</f>
        <v>0</v>
      </c>
      <c r="G64" s="41">
        <f>Entry!M57</f>
        <v>0</v>
      </c>
      <c r="H64" s="41"/>
      <c r="I64" s="41"/>
      <c r="J64" s="41"/>
      <c r="K64" s="41"/>
      <c r="L64" s="41"/>
      <c r="M64" s="41"/>
      <c r="N64" s="41"/>
      <c r="O64" s="41">
        <v>1</v>
      </c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2:25" x14ac:dyDescent="0.15">
      <c r="B65" s="41" t="str">
        <f>IF(E65&lt;&gt;0,COUNTIF($E$2:E65,E65),"")</f>
        <v/>
      </c>
      <c r="C65" s="41" t="str">
        <f>IF(B65=1,COUNTIF($B$2:B65,1),"")</f>
        <v/>
      </c>
      <c r="D65" s="41">
        <v>6</v>
      </c>
      <c r="E65" s="41">
        <f>IF(Entry!I58&lt;&gt;"",Entry!I58&amp;" "&amp;Entry!J58,0)</f>
        <v>0</v>
      </c>
      <c r="F65" s="76">
        <f>IF(Entry!K58&lt;&gt;"",Entry!K58&amp;" "&amp;Entry!L58,0)</f>
        <v>0</v>
      </c>
      <c r="G65" s="41">
        <f>Entry!M58</f>
        <v>0</v>
      </c>
      <c r="H65" s="41"/>
      <c r="I65" s="41"/>
      <c r="J65" s="41"/>
      <c r="K65" s="41"/>
      <c r="L65" s="41"/>
      <c r="M65" s="41"/>
      <c r="N65" s="41"/>
      <c r="O65" s="41">
        <v>1</v>
      </c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2:25" x14ac:dyDescent="0.15">
      <c r="B66" s="41" t="str">
        <f>IF(E66&lt;&gt;0,COUNTIF($E$2:E66,E66),"")</f>
        <v/>
      </c>
      <c r="C66" s="41" t="str">
        <f>IF(B66=1,COUNTIF($B$2:B66,1),"")</f>
        <v/>
      </c>
      <c r="D66" s="41">
        <v>7</v>
      </c>
      <c r="E66" s="41">
        <f>IF(Entry!I59&lt;&gt;"",Entry!I59&amp;" "&amp;Entry!J59,0)</f>
        <v>0</v>
      </c>
      <c r="F66" s="76">
        <f>IF(Entry!K59&lt;&gt;"",Entry!K59&amp;" "&amp;Entry!L59,0)</f>
        <v>0</v>
      </c>
      <c r="G66" s="41">
        <f>Entry!M59</f>
        <v>0</v>
      </c>
      <c r="H66" s="41"/>
      <c r="I66" s="41"/>
      <c r="J66" s="41"/>
      <c r="K66" s="41"/>
      <c r="L66" s="41"/>
      <c r="M66" s="41"/>
      <c r="N66" s="41"/>
      <c r="O66" s="41">
        <v>1</v>
      </c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2:25" x14ac:dyDescent="0.15">
      <c r="B67" s="41" t="str">
        <f>IF(E67&lt;&gt;0,COUNTIF($E$2:E67,E67),"")</f>
        <v/>
      </c>
      <c r="C67" s="41" t="str">
        <f>IF(B67=1,COUNTIF($B$2:B67,1),"")</f>
        <v/>
      </c>
      <c r="D67" s="41">
        <v>8</v>
      </c>
      <c r="E67" s="41">
        <f>IF(Entry!I60&lt;&gt;"",Entry!I60&amp;" "&amp;Entry!J60,0)</f>
        <v>0</v>
      </c>
      <c r="F67" s="76">
        <f>IF(Entry!K60&lt;&gt;"",Entry!K60&amp;" "&amp;Entry!L60,0)</f>
        <v>0</v>
      </c>
      <c r="G67" s="41">
        <f>Entry!M60</f>
        <v>0</v>
      </c>
      <c r="H67" s="41"/>
      <c r="I67" s="41"/>
      <c r="J67" s="41"/>
      <c r="K67" s="41"/>
      <c r="L67" s="41"/>
      <c r="M67" s="41"/>
      <c r="N67" s="41"/>
      <c r="O67" s="41">
        <v>1</v>
      </c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2:25" x14ac:dyDescent="0.15">
      <c r="B68" s="41" t="str">
        <f>IF(E68&lt;&gt;0,COUNTIF($E$2:E68,E68),"")</f>
        <v/>
      </c>
      <c r="C68" s="41" t="str">
        <f>IF(B68=1,COUNTIF($B$2:B68,1),"")</f>
        <v/>
      </c>
      <c r="D68" s="41">
        <v>9</v>
      </c>
      <c r="E68" s="41">
        <f>IF(Entry!I61&lt;&gt;"",Entry!I61&amp;" "&amp;Entry!J61,0)</f>
        <v>0</v>
      </c>
      <c r="F68" s="76">
        <f>IF(Entry!K61&lt;&gt;"",Entry!K61&amp;" "&amp;Entry!L61,0)</f>
        <v>0</v>
      </c>
      <c r="G68" s="41">
        <f>Entry!M61</f>
        <v>0</v>
      </c>
      <c r="H68" s="41"/>
      <c r="I68" s="41"/>
      <c r="J68" s="41"/>
      <c r="K68" s="41"/>
      <c r="L68" s="41"/>
      <c r="M68" s="41"/>
      <c r="N68" s="41"/>
      <c r="O68" s="41">
        <v>1</v>
      </c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2:25" x14ac:dyDescent="0.15">
      <c r="B69" s="41" t="str">
        <f>IF(E69&lt;&gt;0,COUNTIF($E$2:E69,E69),"")</f>
        <v/>
      </c>
      <c r="C69" s="41" t="str">
        <f>IF(B69=1,COUNTIF($B$2:B69,1),"")</f>
        <v/>
      </c>
      <c r="D69" s="41">
        <v>10</v>
      </c>
      <c r="E69" s="41">
        <f>IF(Entry!I62&lt;&gt;"",Entry!I62&amp;" "&amp;Entry!J62,0)</f>
        <v>0</v>
      </c>
      <c r="F69" s="76">
        <f>IF(Entry!K62&lt;&gt;"",Entry!K62&amp;" "&amp;Entry!L62,0)</f>
        <v>0</v>
      </c>
      <c r="G69" s="41">
        <f>Entry!M62</f>
        <v>0</v>
      </c>
      <c r="H69" s="41"/>
      <c r="I69" s="41"/>
      <c r="J69" s="41"/>
      <c r="K69" s="41"/>
      <c r="L69" s="41"/>
      <c r="M69" s="41"/>
      <c r="N69" s="41"/>
      <c r="O69" s="41">
        <v>1</v>
      </c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2:25" x14ac:dyDescent="0.15">
      <c r="B70" s="41" t="str">
        <f>IF(E70&lt;&gt;0,COUNTIF($E$2:E70,E70),"")</f>
        <v/>
      </c>
      <c r="C70" s="41" t="str">
        <f>IF(B70=1,COUNTIF($B$2:B70,1),"")</f>
        <v/>
      </c>
      <c r="D70" s="41">
        <v>1</v>
      </c>
      <c r="E70" s="41">
        <f>IF(Entry!C66&lt;&gt;"",Entry!C66&amp;" "&amp;Entry!D66,0)</f>
        <v>0</v>
      </c>
      <c r="F70" s="76">
        <f>IF(Entry!E66&lt;&gt;"",Entry!E66&amp;" "&amp;Entry!F66,0)</f>
        <v>0</v>
      </c>
      <c r="G70" s="41">
        <f>Entry!G66</f>
        <v>0</v>
      </c>
      <c r="H70" s="41"/>
      <c r="I70" s="41"/>
      <c r="J70" s="41"/>
      <c r="K70" s="41"/>
      <c r="L70" s="41"/>
      <c r="M70" s="41"/>
      <c r="N70" s="41"/>
      <c r="O70" s="41"/>
      <c r="P70" s="41">
        <v>1</v>
      </c>
      <c r="Q70" s="41"/>
      <c r="R70" s="41"/>
      <c r="S70" s="41"/>
      <c r="T70" s="41"/>
      <c r="U70" s="41"/>
      <c r="V70" s="41"/>
      <c r="W70" s="41"/>
      <c r="X70" s="41"/>
      <c r="Y70" s="41"/>
    </row>
    <row r="71" spans="2:25" x14ac:dyDescent="0.15">
      <c r="B71" s="41" t="str">
        <f>IF(E71&lt;&gt;0,COUNTIF($E$2:E71,E71),"")</f>
        <v/>
      </c>
      <c r="C71" s="41" t="str">
        <f>IF(B71=1,COUNTIF($B$2:B71,1),"")</f>
        <v/>
      </c>
      <c r="D71" s="41">
        <v>2</v>
      </c>
      <c r="E71" s="41">
        <f>IF(Entry!C67&lt;&gt;"",Entry!C67&amp;" "&amp;Entry!D67,0)</f>
        <v>0</v>
      </c>
      <c r="F71" s="76">
        <f>IF(Entry!E67&lt;&gt;"",Entry!E67&amp;" "&amp;Entry!F67,0)</f>
        <v>0</v>
      </c>
      <c r="G71" s="41">
        <f>Entry!G67</f>
        <v>0</v>
      </c>
      <c r="H71" s="41"/>
      <c r="I71" s="41"/>
      <c r="J71" s="41"/>
      <c r="K71" s="41"/>
      <c r="L71" s="41"/>
      <c r="M71" s="41"/>
      <c r="N71" s="41"/>
      <c r="O71" s="41"/>
      <c r="P71" s="41">
        <v>1</v>
      </c>
      <c r="Q71" s="41"/>
      <c r="R71" s="41"/>
      <c r="S71" s="41"/>
      <c r="T71" s="41"/>
      <c r="U71" s="41"/>
      <c r="V71" s="41"/>
      <c r="W71" s="41"/>
      <c r="X71" s="41"/>
      <c r="Y71" s="41"/>
    </row>
    <row r="72" spans="2:25" x14ac:dyDescent="0.15">
      <c r="B72" s="41" t="str">
        <f>IF(E72&lt;&gt;0,COUNTIF($E$2:E72,E72),"")</f>
        <v/>
      </c>
      <c r="C72" s="41" t="str">
        <f>IF(B72=1,COUNTIF($B$2:B72,1),"")</f>
        <v/>
      </c>
      <c r="D72" s="41">
        <v>3</v>
      </c>
      <c r="E72" s="41">
        <f>IF(Entry!C68&lt;&gt;"",Entry!C68&amp;" "&amp;Entry!D68,0)</f>
        <v>0</v>
      </c>
      <c r="F72" s="76">
        <f>IF(Entry!E68&lt;&gt;"",Entry!E68&amp;" "&amp;Entry!F68,0)</f>
        <v>0</v>
      </c>
      <c r="G72" s="41">
        <f>Entry!G68</f>
        <v>0</v>
      </c>
      <c r="H72" s="41"/>
      <c r="I72" s="41"/>
      <c r="J72" s="41"/>
      <c r="K72" s="41"/>
      <c r="L72" s="41"/>
      <c r="M72" s="41"/>
      <c r="N72" s="41"/>
      <c r="O72" s="41"/>
      <c r="P72" s="41">
        <v>1</v>
      </c>
      <c r="Q72" s="41"/>
      <c r="R72" s="41"/>
      <c r="S72" s="41"/>
      <c r="T72" s="41"/>
      <c r="U72" s="41"/>
      <c r="V72" s="41"/>
      <c r="W72" s="41"/>
      <c r="X72" s="41"/>
      <c r="Y72" s="41"/>
    </row>
    <row r="73" spans="2:25" x14ac:dyDescent="0.15">
      <c r="B73" s="41" t="str">
        <f>IF(E73&lt;&gt;0,COUNTIF($E$2:E73,E73),"")</f>
        <v/>
      </c>
      <c r="C73" s="41" t="str">
        <f>IF(B73=1,COUNTIF($B$2:B73,1),"")</f>
        <v/>
      </c>
      <c r="D73" s="41">
        <v>4</v>
      </c>
      <c r="E73" s="41">
        <f>IF(Entry!C69&lt;&gt;"",Entry!C69&amp;" "&amp;Entry!D69,0)</f>
        <v>0</v>
      </c>
      <c r="F73" s="76">
        <f>IF(Entry!E69&lt;&gt;"",Entry!E69&amp;" "&amp;Entry!F69,0)</f>
        <v>0</v>
      </c>
      <c r="G73" s="41">
        <f>Entry!G69</f>
        <v>0</v>
      </c>
      <c r="H73" s="41"/>
      <c r="I73" s="41"/>
      <c r="J73" s="41"/>
      <c r="K73" s="41"/>
      <c r="L73" s="41"/>
      <c r="M73" s="41"/>
      <c r="N73" s="41"/>
      <c r="O73" s="41"/>
      <c r="P73" s="41">
        <v>1</v>
      </c>
      <c r="Q73" s="41"/>
      <c r="R73" s="41"/>
      <c r="S73" s="41"/>
      <c r="T73" s="41"/>
      <c r="U73" s="41"/>
      <c r="V73" s="41"/>
      <c r="W73" s="41"/>
      <c r="X73" s="41"/>
      <c r="Y73" s="41"/>
    </row>
    <row r="74" spans="2:25" x14ac:dyDescent="0.15">
      <c r="B74" s="41" t="str">
        <f>IF(E74&lt;&gt;0,COUNTIF($E$2:E74,E74),"")</f>
        <v/>
      </c>
      <c r="C74" s="41" t="str">
        <f>IF(B74=1,COUNTIF($B$2:B74,1),"")</f>
        <v/>
      </c>
      <c r="D74" s="41">
        <v>5</v>
      </c>
      <c r="E74" s="41">
        <f>IF(Entry!C70&lt;&gt;"",Entry!C70&amp;" "&amp;Entry!D70,0)</f>
        <v>0</v>
      </c>
      <c r="F74" s="76">
        <f>IF(Entry!E70&lt;&gt;"",Entry!E70&amp;" "&amp;Entry!F70,0)</f>
        <v>0</v>
      </c>
      <c r="G74" s="41">
        <f>Entry!G70</f>
        <v>0</v>
      </c>
      <c r="H74" s="41"/>
      <c r="I74" s="41"/>
      <c r="J74" s="41"/>
      <c r="K74" s="41"/>
      <c r="L74" s="41"/>
      <c r="M74" s="41"/>
      <c r="N74" s="41"/>
      <c r="O74" s="41"/>
      <c r="P74" s="41">
        <v>1</v>
      </c>
      <c r="Q74" s="41"/>
      <c r="R74" s="41"/>
      <c r="S74" s="41"/>
      <c r="T74" s="41"/>
      <c r="U74" s="41"/>
      <c r="V74" s="41"/>
      <c r="W74" s="41"/>
      <c r="X74" s="41"/>
      <c r="Y74" s="41"/>
    </row>
    <row r="75" spans="2:25" x14ac:dyDescent="0.15">
      <c r="B75" s="41" t="str">
        <f>IF(E75&lt;&gt;0,COUNTIF($E$2:E75,E75),"")</f>
        <v/>
      </c>
      <c r="C75" s="41" t="str">
        <f>IF(B75=1,COUNTIF($B$2:B75,1),"")</f>
        <v/>
      </c>
      <c r="D75" s="41">
        <v>6</v>
      </c>
      <c r="E75" s="41">
        <f>IF(Entry!C71&lt;&gt;"",Entry!C71&amp;" "&amp;Entry!D71,0)</f>
        <v>0</v>
      </c>
      <c r="F75" s="76">
        <f>IF(Entry!E71&lt;&gt;"",Entry!E71&amp;" "&amp;Entry!F71,0)</f>
        <v>0</v>
      </c>
      <c r="G75" s="41">
        <f>Entry!G71</f>
        <v>0</v>
      </c>
      <c r="H75" s="41"/>
      <c r="I75" s="41"/>
      <c r="J75" s="41"/>
      <c r="K75" s="41"/>
      <c r="L75" s="41"/>
      <c r="M75" s="41"/>
      <c r="N75" s="41"/>
      <c r="O75" s="41"/>
      <c r="P75" s="41">
        <v>1</v>
      </c>
      <c r="Q75" s="41"/>
      <c r="R75" s="41"/>
      <c r="S75" s="41"/>
      <c r="T75" s="41"/>
      <c r="U75" s="41"/>
      <c r="V75" s="41"/>
      <c r="W75" s="41"/>
      <c r="X75" s="41"/>
      <c r="Y75" s="41"/>
    </row>
    <row r="76" spans="2:25" x14ac:dyDescent="0.15">
      <c r="B76" s="41" t="str">
        <f>IF(E76&lt;&gt;0,COUNTIF($E$2:E76,E76),"")</f>
        <v/>
      </c>
      <c r="C76" s="41" t="str">
        <f>IF(B76=1,COUNTIF($B$2:B76,1),"")</f>
        <v/>
      </c>
      <c r="D76" s="41">
        <v>7</v>
      </c>
      <c r="E76" s="41">
        <f>IF(Entry!C72&lt;&gt;"",Entry!C72&amp;" "&amp;Entry!D72,0)</f>
        <v>0</v>
      </c>
      <c r="F76" s="76">
        <f>IF(Entry!E72&lt;&gt;"",Entry!E72&amp;" "&amp;Entry!F72,0)</f>
        <v>0</v>
      </c>
      <c r="G76" s="41">
        <f>Entry!G72</f>
        <v>0</v>
      </c>
      <c r="H76" s="41"/>
      <c r="I76" s="41"/>
      <c r="J76" s="41"/>
      <c r="K76" s="41"/>
      <c r="L76" s="41"/>
      <c r="M76" s="41"/>
      <c r="N76" s="41"/>
      <c r="O76" s="41"/>
      <c r="P76" s="41">
        <v>1</v>
      </c>
      <c r="Q76" s="41"/>
      <c r="R76" s="41"/>
      <c r="S76" s="41"/>
      <c r="T76" s="41"/>
      <c r="U76" s="41"/>
      <c r="V76" s="41"/>
      <c r="W76" s="41"/>
      <c r="X76" s="41"/>
      <c r="Y76" s="41"/>
    </row>
    <row r="77" spans="2:25" x14ac:dyDescent="0.15">
      <c r="B77" s="41" t="str">
        <f>IF(E77&lt;&gt;0,COUNTIF($E$2:E77,E77),"")</f>
        <v/>
      </c>
      <c r="C77" s="41" t="str">
        <f>IF(B77=1,COUNTIF($B$2:B77,1),"")</f>
        <v/>
      </c>
      <c r="D77" s="41">
        <v>8</v>
      </c>
      <c r="E77" s="41">
        <f>IF(Entry!C73&lt;&gt;"",Entry!C73&amp;" "&amp;Entry!D73,0)</f>
        <v>0</v>
      </c>
      <c r="F77" s="76">
        <f>IF(Entry!E73&lt;&gt;"",Entry!E73&amp;" "&amp;Entry!F73,0)</f>
        <v>0</v>
      </c>
      <c r="G77" s="41">
        <f>Entry!G73</f>
        <v>0</v>
      </c>
      <c r="H77" s="41"/>
      <c r="I77" s="41"/>
      <c r="J77" s="41"/>
      <c r="K77" s="41"/>
      <c r="L77" s="41"/>
      <c r="M77" s="41"/>
      <c r="N77" s="41"/>
      <c r="O77" s="41"/>
      <c r="P77" s="41">
        <v>1</v>
      </c>
      <c r="Q77" s="41"/>
      <c r="R77" s="41"/>
      <c r="S77" s="41"/>
      <c r="T77" s="41"/>
      <c r="U77" s="41"/>
      <c r="V77" s="41"/>
      <c r="W77" s="41"/>
      <c r="X77" s="41"/>
      <c r="Y77" s="41"/>
    </row>
    <row r="78" spans="2:25" x14ac:dyDescent="0.15">
      <c r="B78" s="41" t="str">
        <f>IF(E78&lt;&gt;0,COUNTIF($E$2:E78,E78),"")</f>
        <v/>
      </c>
      <c r="C78" s="41" t="str">
        <f>IF(B78=1,COUNTIF($B$2:B78,1),"")</f>
        <v/>
      </c>
      <c r="D78" s="41">
        <v>9</v>
      </c>
      <c r="E78" s="41">
        <f>IF(Entry!C74&lt;&gt;"",Entry!C74&amp;" "&amp;Entry!D74,0)</f>
        <v>0</v>
      </c>
      <c r="F78" s="76">
        <f>IF(Entry!E74&lt;&gt;"",Entry!E74&amp;" "&amp;Entry!F74,0)</f>
        <v>0</v>
      </c>
      <c r="G78" s="41">
        <f>Entry!G74</f>
        <v>0</v>
      </c>
      <c r="H78" s="41"/>
      <c r="I78" s="41"/>
      <c r="J78" s="41"/>
      <c r="K78" s="41"/>
      <c r="L78" s="41"/>
      <c r="M78" s="41"/>
      <c r="N78" s="41"/>
      <c r="O78" s="41"/>
      <c r="P78" s="41">
        <v>1</v>
      </c>
      <c r="Q78" s="41"/>
      <c r="R78" s="41"/>
      <c r="S78" s="41"/>
      <c r="T78" s="41"/>
      <c r="U78" s="41"/>
      <c r="V78" s="41"/>
      <c r="W78" s="41"/>
      <c r="X78" s="41"/>
      <c r="Y78" s="41"/>
    </row>
    <row r="79" spans="2:25" x14ac:dyDescent="0.15">
      <c r="B79" s="41" t="str">
        <f>IF(E79&lt;&gt;0,COUNTIF($E$2:E79,E79),"")</f>
        <v/>
      </c>
      <c r="C79" s="41" t="str">
        <f>IF(B79=1,COUNTIF($B$2:B79,1),"")</f>
        <v/>
      </c>
      <c r="D79" s="41">
        <v>10</v>
      </c>
      <c r="E79" s="41">
        <f>IF(Entry!C75&lt;&gt;"",Entry!C75&amp;" "&amp;Entry!D75,0)</f>
        <v>0</v>
      </c>
      <c r="F79" s="76">
        <f>IF(Entry!E75&lt;&gt;"",Entry!E75&amp;" "&amp;Entry!F75,0)</f>
        <v>0</v>
      </c>
      <c r="G79" s="41">
        <f>Entry!G75</f>
        <v>0</v>
      </c>
      <c r="H79" s="41"/>
      <c r="I79" s="41"/>
      <c r="J79" s="41"/>
      <c r="K79" s="41"/>
      <c r="L79" s="41"/>
      <c r="M79" s="41"/>
      <c r="N79" s="41"/>
      <c r="O79" s="41"/>
      <c r="P79" s="41">
        <v>1</v>
      </c>
      <c r="Q79" s="41"/>
      <c r="R79" s="41"/>
      <c r="S79" s="41"/>
      <c r="T79" s="41"/>
      <c r="U79" s="41"/>
      <c r="V79" s="41"/>
      <c r="W79" s="41"/>
      <c r="X79" s="41"/>
      <c r="Y79" s="41"/>
    </row>
    <row r="80" spans="2:25" x14ac:dyDescent="0.15">
      <c r="B80" s="41" t="str">
        <f>IF(E80&lt;&gt;0,COUNTIF($E$2:E80,E80),"")</f>
        <v/>
      </c>
      <c r="C80" s="41" t="str">
        <f>IF(B80=1,COUNTIF($B$2:B80,1),"")</f>
        <v/>
      </c>
      <c r="D80" s="41">
        <v>1</v>
      </c>
      <c r="E80" s="41">
        <f>IF(Entry!I66&lt;&gt;"",Entry!I66&amp;" "&amp;Entry!J66,0)</f>
        <v>0</v>
      </c>
      <c r="F80" s="76">
        <f>IF(Entry!K66&lt;&gt;"",Entry!K66&amp;" "&amp;Entry!L66,0)</f>
        <v>0</v>
      </c>
      <c r="G80" s="41">
        <f>Entry!M66</f>
        <v>0</v>
      </c>
      <c r="H80" s="41"/>
      <c r="I80" s="41"/>
      <c r="J80" s="41"/>
      <c r="K80" s="41"/>
      <c r="L80" s="41"/>
      <c r="M80" s="41"/>
      <c r="N80" s="41"/>
      <c r="O80" s="41"/>
      <c r="P80" s="41"/>
      <c r="Q80" s="41">
        <v>1</v>
      </c>
      <c r="R80" s="41"/>
      <c r="S80" s="41"/>
      <c r="T80" s="41"/>
      <c r="U80" s="41"/>
      <c r="V80" s="41"/>
      <c r="W80" s="41"/>
      <c r="X80" s="41"/>
      <c r="Y80" s="41"/>
    </row>
    <row r="81" spans="2:25" x14ac:dyDescent="0.15">
      <c r="B81" s="41" t="str">
        <f>IF(E81&lt;&gt;0,COUNTIF($E$2:E81,E81),"")</f>
        <v/>
      </c>
      <c r="C81" s="41" t="str">
        <f>IF(B81=1,COUNTIF($B$2:B81,1),"")</f>
        <v/>
      </c>
      <c r="D81" s="41">
        <v>2</v>
      </c>
      <c r="E81" s="41">
        <f>IF(Entry!I67&lt;&gt;"",Entry!I67&amp;" "&amp;Entry!J67,0)</f>
        <v>0</v>
      </c>
      <c r="F81" s="76">
        <f>IF(Entry!K67&lt;&gt;"",Entry!K67&amp;" "&amp;Entry!L67,0)</f>
        <v>0</v>
      </c>
      <c r="G81" s="41">
        <f>Entry!M67</f>
        <v>0</v>
      </c>
      <c r="H81" s="41"/>
      <c r="I81" s="41"/>
      <c r="J81" s="41"/>
      <c r="K81" s="41"/>
      <c r="L81" s="41"/>
      <c r="M81" s="41"/>
      <c r="N81" s="41"/>
      <c r="O81" s="41"/>
      <c r="P81" s="41"/>
      <c r="Q81" s="41">
        <v>1</v>
      </c>
      <c r="R81" s="41"/>
      <c r="S81" s="41"/>
      <c r="T81" s="41"/>
      <c r="U81" s="41"/>
      <c r="V81" s="41"/>
      <c r="W81" s="41"/>
      <c r="X81" s="41"/>
      <c r="Y81" s="41"/>
    </row>
    <row r="82" spans="2:25" x14ac:dyDescent="0.15">
      <c r="B82" s="41" t="str">
        <f>IF(E82&lt;&gt;0,COUNTIF($E$2:E82,E82),"")</f>
        <v/>
      </c>
      <c r="C82" s="41" t="str">
        <f>IF(B82=1,COUNTIF($B$2:B82,1),"")</f>
        <v/>
      </c>
      <c r="D82" s="41">
        <v>3</v>
      </c>
      <c r="E82" s="41">
        <f>IF(Entry!I68&lt;&gt;"",Entry!I68&amp;" "&amp;Entry!J68,0)</f>
        <v>0</v>
      </c>
      <c r="F82" s="76">
        <f>IF(Entry!K68&lt;&gt;"",Entry!K68&amp;" "&amp;Entry!L68,0)</f>
        <v>0</v>
      </c>
      <c r="G82" s="41">
        <f>Entry!M68</f>
        <v>0</v>
      </c>
      <c r="H82" s="41"/>
      <c r="I82" s="41"/>
      <c r="J82" s="41"/>
      <c r="K82" s="41"/>
      <c r="L82" s="41"/>
      <c r="M82" s="41"/>
      <c r="N82" s="41"/>
      <c r="O82" s="41"/>
      <c r="P82" s="41"/>
      <c r="Q82" s="41">
        <v>1</v>
      </c>
      <c r="R82" s="41"/>
      <c r="S82" s="41"/>
      <c r="T82" s="41"/>
      <c r="U82" s="41"/>
      <c r="V82" s="41"/>
      <c r="W82" s="41"/>
      <c r="X82" s="41"/>
      <c r="Y82" s="41"/>
    </row>
    <row r="83" spans="2:25" x14ac:dyDescent="0.15">
      <c r="B83" s="41" t="str">
        <f>IF(E83&lt;&gt;0,COUNTIF($E$2:E83,E83),"")</f>
        <v/>
      </c>
      <c r="C83" s="41" t="str">
        <f>IF(B83=1,COUNTIF($B$2:B83,1),"")</f>
        <v/>
      </c>
      <c r="D83" s="41">
        <v>4</v>
      </c>
      <c r="E83" s="41">
        <f>IF(Entry!I69&lt;&gt;"",Entry!I69&amp;" "&amp;Entry!J69,0)</f>
        <v>0</v>
      </c>
      <c r="F83" s="76">
        <f>IF(Entry!K69&lt;&gt;"",Entry!K69&amp;" "&amp;Entry!L69,0)</f>
        <v>0</v>
      </c>
      <c r="G83" s="41">
        <f>Entry!M69</f>
        <v>0</v>
      </c>
      <c r="H83" s="41"/>
      <c r="I83" s="41"/>
      <c r="J83" s="41"/>
      <c r="K83" s="41"/>
      <c r="L83" s="41"/>
      <c r="M83" s="41"/>
      <c r="N83" s="41"/>
      <c r="O83" s="41"/>
      <c r="P83" s="41"/>
      <c r="Q83" s="41">
        <v>1</v>
      </c>
      <c r="R83" s="41"/>
      <c r="S83" s="41"/>
      <c r="T83" s="41"/>
      <c r="U83" s="41"/>
      <c r="V83" s="41"/>
      <c r="W83" s="41"/>
      <c r="X83" s="41"/>
      <c r="Y83" s="41"/>
    </row>
    <row r="84" spans="2:25" x14ac:dyDescent="0.15">
      <c r="B84" s="41" t="str">
        <f>IF(E84&lt;&gt;0,COUNTIF($E$2:E84,E84),"")</f>
        <v/>
      </c>
      <c r="C84" s="41" t="str">
        <f>IF(B84=1,COUNTIF($B$2:B84,1),"")</f>
        <v/>
      </c>
      <c r="D84" s="41">
        <v>5</v>
      </c>
      <c r="E84" s="41">
        <f>IF(Entry!I70&lt;&gt;"",Entry!I70&amp;" "&amp;Entry!J70,0)</f>
        <v>0</v>
      </c>
      <c r="F84" s="76">
        <f>IF(Entry!K70&lt;&gt;"",Entry!K70&amp;" "&amp;Entry!L70,0)</f>
        <v>0</v>
      </c>
      <c r="G84" s="41">
        <f>Entry!M70</f>
        <v>0</v>
      </c>
      <c r="H84" s="41"/>
      <c r="I84" s="41"/>
      <c r="J84" s="41"/>
      <c r="K84" s="41"/>
      <c r="L84" s="41"/>
      <c r="M84" s="41"/>
      <c r="N84" s="41"/>
      <c r="O84" s="41"/>
      <c r="P84" s="41"/>
      <c r="Q84" s="41">
        <v>1</v>
      </c>
      <c r="R84" s="41"/>
      <c r="S84" s="41"/>
      <c r="T84" s="41"/>
      <c r="U84" s="41"/>
      <c r="V84" s="41"/>
      <c r="W84" s="41"/>
      <c r="X84" s="41"/>
      <c r="Y84" s="41"/>
    </row>
    <row r="85" spans="2:25" x14ac:dyDescent="0.15">
      <c r="B85" s="41" t="str">
        <f>IF(E85&lt;&gt;0,COUNTIF($E$2:E85,E85),"")</f>
        <v/>
      </c>
      <c r="C85" s="41" t="str">
        <f>IF(B85=1,COUNTIF($B$2:B85,1),"")</f>
        <v/>
      </c>
      <c r="D85" s="41">
        <v>6</v>
      </c>
      <c r="E85" s="41">
        <f>IF(Entry!I71&lt;&gt;"",Entry!I71&amp;" "&amp;Entry!J71,0)</f>
        <v>0</v>
      </c>
      <c r="F85" s="76">
        <f>IF(Entry!K71&lt;&gt;"",Entry!K71&amp;" "&amp;Entry!L71,0)</f>
        <v>0</v>
      </c>
      <c r="G85" s="41">
        <f>Entry!M71</f>
        <v>0</v>
      </c>
      <c r="H85" s="41"/>
      <c r="I85" s="41"/>
      <c r="J85" s="41"/>
      <c r="K85" s="41"/>
      <c r="L85" s="41"/>
      <c r="M85" s="41"/>
      <c r="N85" s="41"/>
      <c r="O85" s="41"/>
      <c r="P85" s="41"/>
      <c r="Q85" s="41">
        <v>1</v>
      </c>
      <c r="R85" s="41"/>
      <c r="S85" s="41"/>
      <c r="T85" s="41"/>
      <c r="U85" s="41"/>
      <c r="V85" s="41"/>
      <c r="W85" s="41"/>
      <c r="X85" s="41"/>
      <c r="Y85" s="41"/>
    </row>
    <row r="86" spans="2:25" x14ac:dyDescent="0.15">
      <c r="B86" s="41" t="str">
        <f>IF(E86&lt;&gt;0,COUNTIF($E$2:E86,E86),"")</f>
        <v/>
      </c>
      <c r="C86" s="41" t="str">
        <f>IF(B86=1,COUNTIF($B$2:B86,1),"")</f>
        <v/>
      </c>
      <c r="D86" s="41">
        <v>7</v>
      </c>
      <c r="E86" s="41">
        <f>IF(Entry!I72&lt;&gt;"",Entry!I72&amp;" "&amp;Entry!J72,0)</f>
        <v>0</v>
      </c>
      <c r="F86" s="76">
        <f>IF(Entry!K72&lt;&gt;"",Entry!K72&amp;" "&amp;Entry!L72,0)</f>
        <v>0</v>
      </c>
      <c r="G86" s="41">
        <f>Entry!M72</f>
        <v>0</v>
      </c>
      <c r="H86" s="41"/>
      <c r="I86" s="41"/>
      <c r="J86" s="41"/>
      <c r="K86" s="41"/>
      <c r="L86" s="41"/>
      <c r="M86" s="41"/>
      <c r="N86" s="41"/>
      <c r="O86" s="41"/>
      <c r="P86" s="41"/>
      <c r="Q86" s="41">
        <v>1</v>
      </c>
      <c r="R86" s="41"/>
      <c r="S86" s="41"/>
      <c r="T86" s="41"/>
      <c r="U86" s="41"/>
      <c r="V86" s="41"/>
      <c r="W86" s="41"/>
      <c r="X86" s="41"/>
      <c r="Y86" s="41"/>
    </row>
    <row r="87" spans="2:25" x14ac:dyDescent="0.15">
      <c r="B87" s="41" t="str">
        <f>IF(E87&lt;&gt;0,COUNTIF($E$2:E87,E87),"")</f>
        <v/>
      </c>
      <c r="C87" s="41" t="str">
        <f>IF(B87=1,COUNTIF($B$2:B87,1),"")</f>
        <v/>
      </c>
      <c r="D87" s="41">
        <v>8</v>
      </c>
      <c r="E87" s="41">
        <f>IF(Entry!I73&lt;&gt;"",Entry!I73&amp;" "&amp;Entry!J73,0)</f>
        <v>0</v>
      </c>
      <c r="F87" s="76">
        <f>IF(Entry!K73&lt;&gt;"",Entry!K73&amp;" "&amp;Entry!L73,0)</f>
        <v>0</v>
      </c>
      <c r="G87" s="41">
        <f>Entry!M73</f>
        <v>0</v>
      </c>
      <c r="H87" s="41"/>
      <c r="I87" s="41"/>
      <c r="J87" s="41"/>
      <c r="K87" s="41"/>
      <c r="L87" s="41"/>
      <c r="M87" s="41"/>
      <c r="N87" s="41"/>
      <c r="O87" s="41"/>
      <c r="P87" s="41"/>
      <c r="Q87" s="41">
        <v>1</v>
      </c>
      <c r="R87" s="41"/>
      <c r="S87" s="41"/>
      <c r="T87" s="41"/>
      <c r="U87" s="41"/>
      <c r="V87" s="41"/>
      <c r="W87" s="41"/>
      <c r="X87" s="41"/>
      <c r="Y87" s="41"/>
    </row>
    <row r="88" spans="2:25" x14ac:dyDescent="0.15">
      <c r="B88" s="41" t="str">
        <f>IF(E88&lt;&gt;0,COUNTIF($E$2:E88,E88),"")</f>
        <v/>
      </c>
      <c r="C88" s="41" t="str">
        <f>IF(B88=1,COUNTIF($B$2:B88,1),"")</f>
        <v/>
      </c>
      <c r="D88" s="41">
        <v>9</v>
      </c>
      <c r="E88" s="41">
        <f>IF(Entry!I74&lt;&gt;"",Entry!I74&amp;" "&amp;Entry!J74,0)</f>
        <v>0</v>
      </c>
      <c r="F88" s="76">
        <f>IF(Entry!K74&lt;&gt;"",Entry!K74&amp;" "&amp;Entry!L74,0)</f>
        <v>0</v>
      </c>
      <c r="G88" s="41">
        <f>Entry!M74</f>
        <v>0</v>
      </c>
      <c r="H88" s="41"/>
      <c r="I88" s="41"/>
      <c r="J88" s="41"/>
      <c r="K88" s="41"/>
      <c r="L88" s="41"/>
      <c r="M88" s="41"/>
      <c r="N88" s="41"/>
      <c r="O88" s="41"/>
      <c r="P88" s="41"/>
      <c r="Q88" s="41">
        <v>1</v>
      </c>
      <c r="R88" s="41"/>
      <c r="S88" s="41"/>
      <c r="T88" s="41"/>
      <c r="U88" s="41"/>
      <c r="V88" s="41"/>
      <c r="W88" s="41"/>
      <c r="X88" s="41"/>
      <c r="Y88" s="41"/>
    </row>
    <row r="89" spans="2:25" x14ac:dyDescent="0.15">
      <c r="B89" s="41" t="str">
        <f>IF(E89&lt;&gt;0,COUNTIF($E$2:E89,E89),"")</f>
        <v/>
      </c>
      <c r="C89" s="41" t="str">
        <f>IF(B89=1,COUNTIF($B$2:B89,1),"")</f>
        <v/>
      </c>
      <c r="D89" s="41">
        <v>10</v>
      </c>
      <c r="E89" s="41">
        <f>IF(Entry!I75&lt;&gt;"",Entry!I75&amp;" "&amp;Entry!J75,0)</f>
        <v>0</v>
      </c>
      <c r="F89" s="76">
        <f>IF(Entry!K75&lt;&gt;"",Entry!K75&amp;" "&amp;Entry!L75,0)</f>
        <v>0</v>
      </c>
      <c r="G89" s="41">
        <f>Entry!M75</f>
        <v>0</v>
      </c>
      <c r="H89" s="41"/>
      <c r="I89" s="41"/>
      <c r="J89" s="41"/>
      <c r="K89" s="41"/>
      <c r="L89" s="41"/>
      <c r="M89" s="41"/>
      <c r="N89" s="41"/>
      <c r="O89" s="41"/>
      <c r="P89" s="41"/>
      <c r="Q89" s="41">
        <v>1</v>
      </c>
      <c r="R89" s="41"/>
      <c r="S89" s="41"/>
      <c r="T89" s="41"/>
      <c r="U89" s="41"/>
      <c r="V89" s="41"/>
      <c r="W89" s="41"/>
      <c r="X89" s="41"/>
      <c r="Y89" s="41"/>
    </row>
    <row r="90" spans="2:25" x14ac:dyDescent="0.15">
      <c r="B90" s="41" t="str">
        <f>IF(E90&lt;&gt;0,COUNTIF($E$2:E90,E90),"")</f>
        <v/>
      </c>
      <c r="C90" s="41" t="str">
        <f>IF(B90=1,COUNTIF($B$2:B90,1),"")</f>
        <v/>
      </c>
      <c r="D90" s="41">
        <v>1</v>
      </c>
      <c r="E90" s="41">
        <f>IF(Entry!C79&lt;&gt;"",Entry!C79&amp;" "&amp;Entry!D79,0)</f>
        <v>0</v>
      </c>
      <c r="F90" s="76">
        <f>IF(Entry!E79&lt;&gt;"",Entry!E79&amp;" "&amp;Entry!F79,0)</f>
        <v>0</v>
      </c>
      <c r="G90" s="41">
        <f>Entry!G79</f>
        <v>0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>
        <v>1</v>
      </c>
      <c r="S90" s="41"/>
      <c r="T90" s="41"/>
      <c r="U90" s="41"/>
      <c r="V90" s="41"/>
      <c r="W90" s="41"/>
      <c r="X90" s="41"/>
      <c r="Y90" s="41"/>
    </row>
    <row r="91" spans="2:25" x14ac:dyDescent="0.15">
      <c r="B91" s="41" t="str">
        <f>IF(E91&lt;&gt;0,COUNTIF($E$2:E91,E91),"")</f>
        <v/>
      </c>
      <c r="C91" s="41" t="str">
        <f>IF(B91=1,COUNTIF($B$2:B91,1),"")</f>
        <v/>
      </c>
      <c r="D91" s="41">
        <v>2</v>
      </c>
      <c r="E91" s="41">
        <f>IF(Entry!C80&lt;&gt;"",Entry!C80&amp;" "&amp;Entry!D80,0)</f>
        <v>0</v>
      </c>
      <c r="F91" s="76">
        <f>IF(Entry!E80&lt;&gt;"",Entry!E80&amp;" "&amp;Entry!F80,0)</f>
        <v>0</v>
      </c>
      <c r="G91" s="41">
        <f>Entry!G80</f>
        <v>0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>
        <v>1</v>
      </c>
      <c r="S91" s="41"/>
      <c r="T91" s="41"/>
      <c r="U91" s="41"/>
      <c r="V91" s="41"/>
      <c r="W91" s="41"/>
      <c r="X91" s="41"/>
      <c r="Y91" s="41"/>
    </row>
    <row r="92" spans="2:25" x14ac:dyDescent="0.15">
      <c r="B92" s="41" t="str">
        <f>IF(E92&lt;&gt;0,COUNTIF($E$2:E92,E92),"")</f>
        <v/>
      </c>
      <c r="C92" s="41" t="str">
        <f>IF(B92=1,COUNTIF($B$2:B92,1),"")</f>
        <v/>
      </c>
      <c r="D92" s="41">
        <v>3</v>
      </c>
      <c r="E92" s="41">
        <f>IF(Entry!C81&lt;&gt;"",Entry!C81&amp;" "&amp;Entry!D81,0)</f>
        <v>0</v>
      </c>
      <c r="F92" s="76">
        <f>IF(Entry!E81&lt;&gt;"",Entry!E81&amp;" "&amp;Entry!F81,0)</f>
        <v>0</v>
      </c>
      <c r="G92" s="41">
        <f>Entry!G81</f>
        <v>0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>
        <v>1</v>
      </c>
      <c r="S92" s="41"/>
      <c r="T92" s="41"/>
      <c r="U92" s="41"/>
      <c r="V92" s="41"/>
      <c r="W92" s="41"/>
      <c r="X92" s="41"/>
      <c r="Y92" s="41"/>
    </row>
    <row r="93" spans="2:25" x14ac:dyDescent="0.15">
      <c r="B93" s="41" t="str">
        <f>IF(E93&lt;&gt;0,COUNTIF($E$2:E93,E93),"")</f>
        <v/>
      </c>
      <c r="C93" s="41" t="str">
        <f>IF(B93=1,COUNTIF($B$2:B93,1),"")</f>
        <v/>
      </c>
      <c r="D93" s="41">
        <v>4</v>
      </c>
      <c r="E93" s="41">
        <f>IF(Entry!C82&lt;&gt;"",Entry!C82&amp;" "&amp;Entry!D82,0)</f>
        <v>0</v>
      </c>
      <c r="F93" s="76">
        <f>IF(Entry!E82&lt;&gt;"",Entry!E82&amp;" "&amp;Entry!F82,0)</f>
        <v>0</v>
      </c>
      <c r="G93" s="41">
        <f>Entry!G82</f>
        <v>0</v>
      </c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>
        <v>1</v>
      </c>
      <c r="S93" s="41"/>
      <c r="T93" s="41"/>
      <c r="U93" s="41"/>
      <c r="V93" s="41"/>
      <c r="W93" s="41"/>
      <c r="X93" s="41"/>
      <c r="Y93" s="41"/>
    </row>
    <row r="94" spans="2:25" x14ac:dyDescent="0.15">
      <c r="B94" s="41" t="str">
        <f>IF(E94&lt;&gt;0,COUNTIF($E$2:E94,E94),"")</f>
        <v/>
      </c>
      <c r="C94" s="41" t="str">
        <f>IF(B94=1,COUNTIF($B$2:B94,1),"")</f>
        <v/>
      </c>
      <c r="D94" s="41">
        <v>5</v>
      </c>
      <c r="E94" s="41">
        <f>IF(Entry!C83&lt;&gt;"",Entry!C83&amp;" "&amp;Entry!D83,0)</f>
        <v>0</v>
      </c>
      <c r="F94" s="76">
        <f>IF(Entry!E83&lt;&gt;"",Entry!E83&amp;" "&amp;Entry!F83,0)</f>
        <v>0</v>
      </c>
      <c r="G94" s="41">
        <f>Entry!G83</f>
        <v>0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>
        <v>1</v>
      </c>
      <c r="S94" s="41"/>
      <c r="T94" s="41"/>
      <c r="U94" s="41"/>
      <c r="V94" s="41"/>
      <c r="W94" s="41"/>
      <c r="X94" s="41"/>
      <c r="Y94" s="41"/>
    </row>
    <row r="95" spans="2:25" x14ac:dyDescent="0.15">
      <c r="B95" s="41" t="str">
        <f>IF(E95&lt;&gt;0,COUNTIF($E$2:E95,E95),"")</f>
        <v/>
      </c>
      <c r="C95" s="41" t="str">
        <f>IF(B95=1,COUNTIF($B$2:B95,1),"")</f>
        <v/>
      </c>
      <c r="D95" s="41">
        <v>6</v>
      </c>
      <c r="E95" s="41">
        <f>IF(Entry!C84&lt;&gt;"",Entry!C84&amp;" "&amp;Entry!D84,0)</f>
        <v>0</v>
      </c>
      <c r="F95" s="76">
        <f>IF(Entry!E84&lt;&gt;"",Entry!E84&amp;" "&amp;Entry!F84,0)</f>
        <v>0</v>
      </c>
      <c r="G95" s="41">
        <f>Entry!G84</f>
        <v>0</v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>
        <v>1</v>
      </c>
      <c r="S95" s="41"/>
      <c r="T95" s="41"/>
      <c r="U95" s="41"/>
      <c r="V95" s="41"/>
      <c r="W95" s="41"/>
      <c r="X95" s="41"/>
      <c r="Y95" s="41"/>
    </row>
    <row r="96" spans="2:25" x14ac:dyDescent="0.15">
      <c r="B96" s="41" t="str">
        <f>IF(E96&lt;&gt;0,COUNTIF($E$2:E96,E96),"")</f>
        <v/>
      </c>
      <c r="C96" s="41" t="str">
        <f>IF(B96=1,COUNTIF($B$2:B96,1),"")</f>
        <v/>
      </c>
      <c r="D96" s="41">
        <v>7</v>
      </c>
      <c r="E96" s="41">
        <f>IF(Entry!C85&lt;&gt;"",Entry!C85&amp;" "&amp;Entry!D85,0)</f>
        <v>0</v>
      </c>
      <c r="F96" s="76">
        <f>IF(Entry!E85&lt;&gt;"",Entry!E85&amp;" "&amp;Entry!F85,0)</f>
        <v>0</v>
      </c>
      <c r="G96" s="41">
        <f>Entry!G85</f>
        <v>0</v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>
        <v>1</v>
      </c>
      <c r="S96" s="41"/>
      <c r="T96" s="41"/>
      <c r="U96" s="41"/>
      <c r="V96" s="41"/>
      <c r="W96" s="41"/>
      <c r="X96" s="41"/>
      <c r="Y96" s="41"/>
    </row>
    <row r="97" spans="2:25" x14ac:dyDescent="0.15">
      <c r="B97" s="41" t="str">
        <f>IF(E97&lt;&gt;0,COUNTIF($E$2:E97,E97),"")</f>
        <v/>
      </c>
      <c r="C97" s="41" t="str">
        <f>IF(B97=1,COUNTIF($B$2:B97,1),"")</f>
        <v/>
      </c>
      <c r="D97" s="41">
        <v>8</v>
      </c>
      <c r="E97" s="41">
        <f>IF(Entry!C86&lt;&gt;"",Entry!C86&amp;" "&amp;Entry!D86,0)</f>
        <v>0</v>
      </c>
      <c r="F97" s="76">
        <f>IF(Entry!E86&lt;&gt;"",Entry!E86&amp;" "&amp;Entry!F86,0)</f>
        <v>0</v>
      </c>
      <c r="G97" s="41">
        <f>Entry!G86</f>
        <v>0</v>
      </c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>
        <v>1</v>
      </c>
      <c r="S97" s="41"/>
      <c r="T97" s="41"/>
      <c r="U97" s="41"/>
      <c r="V97" s="41"/>
      <c r="W97" s="41"/>
      <c r="X97" s="41"/>
      <c r="Y97" s="41"/>
    </row>
    <row r="98" spans="2:25" x14ac:dyDescent="0.15">
      <c r="B98" s="41" t="str">
        <f>IF(E98&lt;&gt;0,COUNTIF($E$2:E98,E98),"")</f>
        <v/>
      </c>
      <c r="C98" s="41" t="str">
        <f>IF(B98=1,COUNTIF($B$2:B98,1),"")</f>
        <v/>
      </c>
      <c r="D98" s="41">
        <v>9</v>
      </c>
      <c r="E98" s="41">
        <f>IF(Entry!C87&lt;&gt;"",Entry!C87&amp;" "&amp;Entry!D87,0)</f>
        <v>0</v>
      </c>
      <c r="F98" s="76">
        <f>IF(Entry!E87&lt;&gt;"",Entry!E87&amp;" "&amp;Entry!F87,0)</f>
        <v>0</v>
      </c>
      <c r="G98" s="41">
        <f>Entry!G87</f>
        <v>0</v>
      </c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>
        <v>1</v>
      </c>
      <c r="S98" s="41"/>
      <c r="T98" s="41"/>
      <c r="U98" s="41"/>
      <c r="V98" s="41"/>
      <c r="W98" s="41"/>
      <c r="X98" s="41"/>
      <c r="Y98" s="41"/>
    </row>
    <row r="99" spans="2:25" x14ac:dyDescent="0.15">
      <c r="B99" s="41" t="str">
        <f>IF(E99&lt;&gt;0,COUNTIF($E$2:E99,E99),"")</f>
        <v/>
      </c>
      <c r="C99" s="41" t="str">
        <f>IF(B99=1,COUNTIF($B$2:B99,1),"")</f>
        <v/>
      </c>
      <c r="D99" s="41">
        <v>10</v>
      </c>
      <c r="E99" s="41">
        <f>IF(Entry!C88&lt;&gt;"",Entry!C88&amp;" "&amp;Entry!D88,0)</f>
        <v>0</v>
      </c>
      <c r="F99" s="76">
        <f>IF(Entry!E88&lt;&gt;"",Entry!E88&amp;" "&amp;Entry!F88,0)</f>
        <v>0</v>
      </c>
      <c r="G99" s="41">
        <f>Entry!G88</f>
        <v>0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>
        <v>1</v>
      </c>
      <c r="S99" s="41"/>
      <c r="T99" s="41"/>
      <c r="U99" s="41"/>
      <c r="V99" s="41"/>
      <c r="W99" s="41"/>
      <c r="X99" s="41"/>
      <c r="Y99" s="41"/>
    </row>
    <row r="100" spans="2:25" x14ac:dyDescent="0.15">
      <c r="B100" s="41" t="str">
        <f>IF(E100&lt;&gt;0,COUNTIF($E$2:E100,E100),"")</f>
        <v/>
      </c>
      <c r="C100" s="41" t="str">
        <f>IF(B100=1,COUNTIF($B$2:B100,1),"")</f>
        <v/>
      </c>
      <c r="D100" s="41">
        <v>1</v>
      </c>
      <c r="E100" s="41">
        <f>IF(Entry!I79&lt;&gt;"",Entry!I79&amp;" "&amp;Entry!J79,0)</f>
        <v>0</v>
      </c>
      <c r="F100" s="76">
        <f>IF(Entry!K79&lt;&gt;"",Entry!K79&amp;" "&amp;Entry!L79,0)</f>
        <v>0</v>
      </c>
      <c r="G100" s="41">
        <f>Entry!M79</f>
        <v>0</v>
      </c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>
        <v>1</v>
      </c>
      <c r="T100" s="41"/>
      <c r="U100" s="41"/>
      <c r="V100" s="41"/>
      <c r="W100" s="41"/>
      <c r="X100" s="41"/>
      <c r="Y100" s="41"/>
    </row>
    <row r="101" spans="2:25" x14ac:dyDescent="0.15">
      <c r="B101" s="41" t="str">
        <f>IF(E101&lt;&gt;0,COUNTIF($E$2:E101,E101),"")</f>
        <v/>
      </c>
      <c r="C101" s="41" t="str">
        <f>IF(B101=1,COUNTIF($B$2:B101,1),"")</f>
        <v/>
      </c>
      <c r="D101" s="41">
        <v>2</v>
      </c>
      <c r="E101" s="41">
        <f>IF(Entry!I80&lt;&gt;"",Entry!I80&amp;" "&amp;Entry!J80,0)</f>
        <v>0</v>
      </c>
      <c r="F101" s="76">
        <f>IF(Entry!K80&lt;&gt;"",Entry!K80&amp;" "&amp;Entry!L80,0)</f>
        <v>0</v>
      </c>
      <c r="G101" s="41">
        <f>Entry!M80</f>
        <v>0</v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>
        <v>1</v>
      </c>
      <c r="T101" s="41"/>
      <c r="U101" s="41"/>
      <c r="V101" s="41"/>
      <c r="W101" s="41"/>
      <c r="X101" s="41"/>
      <c r="Y101" s="41"/>
    </row>
    <row r="102" spans="2:25" x14ac:dyDescent="0.15">
      <c r="B102" s="41" t="str">
        <f>IF(E102&lt;&gt;0,COUNTIF($E$2:E102,E102),"")</f>
        <v/>
      </c>
      <c r="C102" s="41" t="str">
        <f>IF(B102=1,COUNTIF($B$2:B102,1),"")</f>
        <v/>
      </c>
      <c r="D102" s="41">
        <v>3</v>
      </c>
      <c r="E102" s="41">
        <f>IF(Entry!I81&lt;&gt;"",Entry!I81&amp;" "&amp;Entry!J81,0)</f>
        <v>0</v>
      </c>
      <c r="F102" s="76">
        <f>IF(Entry!K81&lt;&gt;"",Entry!K81&amp;" "&amp;Entry!L81,0)</f>
        <v>0</v>
      </c>
      <c r="G102" s="41">
        <f>Entry!M81</f>
        <v>0</v>
      </c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>
        <v>1</v>
      </c>
      <c r="T102" s="41"/>
      <c r="U102" s="41"/>
      <c r="V102" s="41"/>
      <c r="W102" s="41"/>
      <c r="X102" s="41"/>
      <c r="Y102" s="41"/>
    </row>
    <row r="103" spans="2:25" x14ac:dyDescent="0.15">
      <c r="B103" s="41" t="str">
        <f>IF(E103&lt;&gt;0,COUNTIF($E$2:E103,E103),"")</f>
        <v/>
      </c>
      <c r="C103" s="41" t="str">
        <f>IF(B103=1,COUNTIF($B$2:B103,1),"")</f>
        <v/>
      </c>
      <c r="D103" s="41">
        <v>4</v>
      </c>
      <c r="E103" s="41">
        <f>IF(Entry!I82&lt;&gt;"",Entry!I82&amp;" "&amp;Entry!J82,0)</f>
        <v>0</v>
      </c>
      <c r="F103" s="76">
        <f>IF(Entry!K82&lt;&gt;"",Entry!K82&amp;" "&amp;Entry!L82,0)</f>
        <v>0</v>
      </c>
      <c r="G103" s="41">
        <f>Entry!M82</f>
        <v>0</v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>
        <v>1</v>
      </c>
      <c r="T103" s="41"/>
      <c r="U103" s="41"/>
      <c r="V103" s="41"/>
      <c r="W103" s="41"/>
      <c r="X103" s="41"/>
      <c r="Y103" s="41"/>
    </row>
    <row r="104" spans="2:25" x14ac:dyDescent="0.15">
      <c r="B104" s="41" t="str">
        <f>IF(E104&lt;&gt;0,COUNTIF($E$2:E104,E104),"")</f>
        <v/>
      </c>
      <c r="C104" s="41" t="str">
        <f>IF(B104=1,COUNTIF($B$2:B104,1),"")</f>
        <v/>
      </c>
      <c r="D104" s="41">
        <v>5</v>
      </c>
      <c r="E104" s="41">
        <f>IF(Entry!I83&lt;&gt;"",Entry!I83&amp;" "&amp;Entry!J83,0)</f>
        <v>0</v>
      </c>
      <c r="F104" s="76">
        <f>IF(Entry!K83&lt;&gt;"",Entry!K83&amp;" "&amp;Entry!L83,0)</f>
        <v>0</v>
      </c>
      <c r="G104" s="41">
        <f>Entry!M83</f>
        <v>0</v>
      </c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>
        <v>1</v>
      </c>
      <c r="T104" s="41"/>
      <c r="U104" s="41"/>
      <c r="V104" s="41"/>
      <c r="W104" s="41"/>
      <c r="X104" s="41"/>
      <c r="Y104" s="41"/>
    </row>
    <row r="105" spans="2:25" x14ac:dyDescent="0.15">
      <c r="B105" s="41" t="str">
        <f>IF(E105&lt;&gt;0,COUNTIF($E$2:E105,E105),"")</f>
        <v/>
      </c>
      <c r="C105" s="41" t="str">
        <f>IF(B105=1,COUNTIF($B$2:B105,1),"")</f>
        <v/>
      </c>
      <c r="D105" s="41">
        <v>6</v>
      </c>
      <c r="E105" s="41">
        <f>IF(Entry!I84&lt;&gt;"",Entry!I84&amp;" "&amp;Entry!J84,0)</f>
        <v>0</v>
      </c>
      <c r="F105" s="76">
        <f>IF(Entry!K84&lt;&gt;"",Entry!K84&amp;" "&amp;Entry!L84,0)</f>
        <v>0</v>
      </c>
      <c r="G105" s="41">
        <f>Entry!M84</f>
        <v>0</v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>
        <v>1</v>
      </c>
      <c r="T105" s="41"/>
      <c r="U105" s="41"/>
      <c r="V105" s="41"/>
      <c r="W105" s="41"/>
      <c r="X105" s="41"/>
      <c r="Y105" s="41"/>
    </row>
    <row r="106" spans="2:25" x14ac:dyDescent="0.15">
      <c r="B106" s="41" t="str">
        <f>IF(E106&lt;&gt;0,COUNTIF($E$2:E106,E106),"")</f>
        <v/>
      </c>
      <c r="C106" s="41" t="str">
        <f>IF(B106=1,COUNTIF($B$2:B106,1),"")</f>
        <v/>
      </c>
      <c r="D106" s="41">
        <v>7</v>
      </c>
      <c r="E106" s="41">
        <f>IF(Entry!I85&lt;&gt;"",Entry!I85&amp;" "&amp;Entry!J85,0)</f>
        <v>0</v>
      </c>
      <c r="F106" s="76">
        <f>IF(Entry!K85&lt;&gt;"",Entry!K85&amp;" "&amp;Entry!L85,0)</f>
        <v>0</v>
      </c>
      <c r="G106" s="41">
        <f>Entry!M85</f>
        <v>0</v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>
        <v>1</v>
      </c>
      <c r="T106" s="41"/>
      <c r="U106" s="41"/>
      <c r="V106" s="41"/>
      <c r="W106" s="41"/>
      <c r="X106" s="41"/>
      <c r="Y106" s="41"/>
    </row>
    <row r="107" spans="2:25" x14ac:dyDescent="0.15">
      <c r="B107" s="41" t="str">
        <f>IF(E107&lt;&gt;0,COUNTIF($E$2:E107,E107),"")</f>
        <v/>
      </c>
      <c r="C107" s="41" t="str">
        <f>IF(B107=1,COUNTIF($B$2:B107,1),"")</f>
        <v/>
      </c>
      <c r="D107" s="41">
        <v>8</v>
      </c>
      <c r="E107" s="41">
        <f>IF(Entry!I86&lt;&gt;"",Entry!I86&amp;" "&amp;Entry!J86,0)</f>
        <v>0</v>
      </c>
      <c r="F107" s="76">
        <f>IF(Entry!K86&lt;&gt;"",Entry!K86&amp;" "&amp;Entry!L86,0)</f>
        <v>0</v>
      </c>
      <c r="G107" s="41">
        <f>Entry!M86</f>
        <v>0</v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>
        <v>1</v>
      </c>
      <c r="T107" s="41"/>
      <c r="U107" s="41"/>
      <c r="V107" s="41"/>
      <c r="W107" s="41"/>
      <c r="X107" s="41"/>
      <c r="Y107" s="41"/>
    </row>
    <row r="108" spans="2:25" x14ac:dyDescent="0.15">
      <c r="B108" s="41" t="str">
        <f>IF(E108&lt;&gt;0,COUNTIF($E$2:E108,E108),"")</f>
        <v/>
      </c>
      <c r="C108" s="41" t="str">
        <f>IF(B108=1,COUNTIF($B$2:B108,1),"")</f>
        <v/>
      </c>
      <c r="D108" s="41">
        <v>9</v>
      </c>
      <c r="E108" s="41">
        <f>IF(Entry!I87&lt;&gt;"",Entry!I87&amp;" "&amp;Entry!J87,0)</f>
        <v>0</v>
      </c>
      <c r="F108" s="76">
        <f>IF(Entry!K87&lt;&gt;"",Entry!K87&amp;" "&amp;Entry!L87,0)</f>
        <v>0</v>
      </c>
      <c r="G108" s="41">
        <f>Entry!M87</f>
        <v>0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>
        <v>1</v>
      </c>
      <c r="T108" s="41"/>
      <c r="U108" s="41"/>
      <c r="V108" s="41"/>
      <c r="W108" s="41"/>
      <c r="X108" s="41"/>
      <c r="Y108" s="41"/>
    </row>
    <row r="109" spans="2:25" x14ac:dyDescent="0.15">
      <c r="B109" s="41" t="str">
        <f>IF(E109&lt;&gt;0,COUNTIF($E$2:E109,E109),"")</f>
        <v/>
      </c>
      <c r="C109" s="41" t="str">
        <f>IF(B109=1,COUNTIF($B$2:B109,1),"")</f>
        <v/>
      </c>
      <c r="D109" s="41">
        <v>10</v>
      </c>
      <c r="E109" s="41">
        <f>IF(Entry!I88&lt;&gt;"",Entry!I88&amp;" "&amp;Entry!J88,0)</f>
        <v>0</v>
      </c>
      <c r="F109" s="76">
        <f>IF(Entry!K88&lt;&gt;"",Entry!K88&amp;" "&amp;Entry!L88,0)</f>
        <v>0</v>
      </c>
      <c r="G109" s="41">
        <f>Entry!M88</f>
        <v>0</v>
      </c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>
        <v>1</v>
      </c>
      <c r="T109" s="41"/>
      <c r="U109" s="41"/>
      <c r="V109" s="41"/>
      <c r="W109" s="41"/>
      <c r="X109" s="41"/>
      <c r="Y109" s="41"/>
    </row>
    <row r="110" spans="2:25" x14ac:dyDescent="0.15">
      <c r="B110" s="41" t="str">
        <f>IF(E110&lt;&gt;0,COUNTIF($E$2:E110,E110),"")</f>
        <v/>
      </c>
      <c r="C110" s="41" t="str">
        <f>IF(B110=1,COUNTIF($B$2:B110,1),"")</f>
        <v/>
      </c>
      <c r="D110" s="41">
        <v>1</v>
      </c>
      <c r="E110" s="41">
        <f>IF(Entry!C92&lt;&gt;"",Entry!C92&amp;" "&amp;Entry!D92,0)</f>
        <v>0</v>
      </c>
      <c r="F110" s="76">
        <f>IF(Entry!E92&lt;&gt;"",Entry!E92&amp;" "&amp;Entry!F92,0)</f>
        <v>0</v>
      </c>
      <c r="G110" s="41">
        <f>Entry!G92</f>
        <v>0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>
        <v>1</v>
      </c>
      <c r="U110" s="41"/>
      <c r="V110" s="41"/>
      <c r="W110" s="41"/>
      <c r="X110" s="41"/>
      <c r="Y110" s="41"/>
    </row>
    <row r="111" spans="2:25" x14ac:dyDescent="0.15">
      <c r="B111" s="41" t="str">
        <f>IF(E111&lt;&gt;0,COUNTIF($E$2:E111,E111),"")</f>
        <v/>
      </c>
      <c r="C111" s="41" t="str">
        <f>IF(B111=1,COUNTIF($B$2:B111,1),"")</f>
        <v/>
      </c>
      <c r="D111" s="41">
        <v>1</v>
      </c>
      <c r="E111" s="41">
        <f>IF(Entry!I92&lt;&gt;"",Entry!I92&amp;" "&amp;Entry!J92,0)</f>
        <v>0</v>
      </c>
      <c r="F111" s="76">
        <f>IF(Entry!K92&lt;&gt;"",Entry!K92&amp;" "&amp;Entry!L92,0)</f>
        <v>0</v>
      </c>
      <c r="G111" s="41">
        <f>Entry!M92</f>
        <v>0</v>
      </c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>
        <v>1</v>
      </c>
      <c r="V111" s="41"/>
      <c r="W111" s="41"/>
      <c r="X111" s="41"/>
      <c r="Y111" s="41"/>
    </row>
    <row r="112" spans="2:25" x14ac:dyDescent="0.15">
      <c r="B112" s="41" t="str">
        <f>IF(E112&lt;&gt;0,COUNTIF($E$2:E112,E112),"")</f>
        <v/>
      </c>
      <c r="C112" s="41" t="str">
        <f>IF(B112=1,COUNTIF($B$2:B112,1),"")</f>
        <v/>
      </c>
      <c r="D112" s="41">
        <v>2</v>
      </c>
      <c r="E112" s="41">
        <f>IF(Entry!C95&lt;&gt;"",Entry!C95&amp;" "&amp;Entry!D95,0)</f>
        <v>0</v>
      </c>
      <c r="F112" s="76">
        <f>IF(Entry!E95&lt;&gt;"",Entry!E95&amp;" "&amp;Entry!F95,0)</f>
        <v>0</v>
      </c>
      <c r="G112" s="41">
        <f>Entry!G95</f>
        <v>0</v>
      </c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>
        <v>1</v>
      </c>
      <c r="U112" s="41"/>
      <c r="V112" s="41"/>
      <c r="W112" s="41"/>
      <c r="X112" s="41"/>
      <c r="Y112" s="41"/>
    </row>
    <row r="113" spans="2:25" x14ac:dyDescent="0.15">
      <c r="B113" s="41" t="str">
        <f>IF(E113&lt;&gt;0,COUNTIF($E$2:E113,E113),"")</f>
        <v/>
      </c>
      <c r="C113" s="41" t="str">
        <f>IF(B113=1,COUNTIF($B$2:B113,1),"")</f>
        <v/>
      </c>
      <c r="D113" s="41">
        <v>2</v>
      </c>
      <c r="E113" s="41">
        <f>IF(Entry!I95&lt;&gt;"",Entry!I95&amp;" "&amp;Entry!J95,0)</f>
        <v>0</v>
      </c>
      <c r="F113" s="76">
        <f>IF(Entry!K95&lt;&gt;"",Entry!K95&amp;" "&amp;Entry!L95,0)</f>
        <v>0</v>
      </c>
      <c r="G113" s="41">
        <f>Entry!M95</f>
        <v>0</v>
      </c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>
        <v>1</v>
      </c>
      <c r="V113" s="41"/>
      <c r="W113" s="41"/>
      <c r="X113" s="41"/>
      <c r="Y113" s="41"/>
    </row>
    <row r="114" spans="2:25" x14ac:dyDescent="0.15">
      <c r="B114" s="41" t="str">
        <f>IF(E114&lt;&gt;0,COUNTIF($E$2:E114,E114),"")</f>
        <v/>
      </c>
      <c r="C114" s="41" t="str">
        <f>IF(B114=1,COUNTIF($B$2:B114,1),"")</f>
        <v/>
      </c>
      <c r="D114" s="41">
        <v>3</v>
      </c>
      <c r="E114" s="41">
        <f>IF(Entry!C98&lt;&gt;"",Entry!C98&amp;" "&amp;Entry!D98,0)</f>
        <v>0</v>
      </c>
      <c r="F114" s="76">
        <f>IF(Entry!E98&lt;&gt;"",Entry!E98&amp;" "&amp;Entry!F98,0)</f>
        <v>0</v>
      </c>
      <c r="G114" s="41">
        <f>Entry!G98</f>
        <v>0</v>
      </c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>
        <v>1</v>
      </c>
      <c r="U114" s="41">
        <v>1</v>
      </c>
      <c r="V114" s="41"/>
      <c r="W114" s="41"/>
      <c r="X114" s="41"/>
      <c r="Y114" s="41"/>
    </row>
    <row r="115" spans="2:25" x14ac:dyDescent="0.15">
      <c r="B115" s="41" t="str">
        <f>IF(E115&lt;&gt;0,COUNTIF($E$2:E115,E115),"")</f>
        <v/>
      </c>
      <c r="C115" s="41" t="str">
        <f>IF(B115=1,COUNTIF($B$2:B115,1),"")</f>
        <v/>
      </c>
      <c r="D115" s="41">
        <v>4</v>
      </c>
      <c r="E115" s="41">
        <f>IF(Entry!C101&lt;&gt;"",Entry!C101&amp;" "&amp;Entry!D101,0)</f>
        <v>0</v>
      </c>
      <c r="F115" s="76">
        <f>IF(Entry!E101&lt;&gt;"",Entry!E101&amp;" "&amp;Entry!F101,0)</f>
        <v>0</v>
      </c>
      <c r="G115" s="41">
        <f>Entry!G101</f>
        <v>0</v>
      </c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>
        <v>1</v>
      </c>
      <c r="U115" s="41">
        <v>1</v>
      </c>
      <c r="V115" s="41"/>
      <c r="W115" s="41"/>
      <c r="X115" s="41"/>
      <c r="Y115" s="41"/>
    </row>
    <row r="116" spans="2:25" x14ac:dyDescent="0.15">
      <c r="B116" s="41" t="str">
        <f>IF(E116&lt;&gt;0,COUNTIF($E$2:E116,E116),"")</f>
        <v/>
      </c>
      <c r="C116" s="41" t="str">
        <f>IF(B116=1,COUNTIF($B$2:B116,1),"")</f>
        <v/>
      </c>
      <c r="D116" s="41">
        <v>5</v>
      </c>
      <c r="E116" s="41">
        <f>IF(Entry!C104&lt;&gt;"",Entry!C104&amp;" "&amp;Entry!D104,0)</f>
        <v>0</v>
      </c>
      <c r="F116" s="76">
        <f>IF(Entry!E104&lt;&gt;"",Entry!E104&amp;" "&amp;Entry!F104,0)</f>
        <v>0</v>
      </c>
      <c r="G116" s="41">
        <f>Entry!G104</f>
        <v>0</v>
      </c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>
        <v>1</v>
      </c>
      <c r="U116" s="41">
        <v>1</v>
      </c>
      <c r="V116" s="41"/>
      <c r="W116" s="41"/>
      <c r="X116" s="41"/>
      <c r="Y116" s="41"/>
    </row>
    <row r="117" spans="2:25" x14ac:dyDescent="0.15">
      <c r="B117" s="41" t="str">
        <f>IF(E117&lt;&gt;0,COUNTIF($E$2:E117,E117),"")</f>
        <v/>
      </c>
      <c r="C117" s="41" t="str">
        <f>IF(B117=1,COUNTIF($B$2:B117,1),"")</f>
        <v/>
      </c>
      <c r="D117" s="41">
        <v>1</v>
      </c>
      <c r="E117" s="41">
        <f>IF(Entry!C107&lt;&gt;"",Entry!C107&amp;" "&amp;Entry!D107,0)</f>
        <v>0</v>
      </c>
      <c r="F117" s="76">
        <f>IF(Entry!E107&lt;&gt;"",Entry!E107&amp;" "&amp;Entry!F107,0)</f>
        <v>0</v>
      </c>
      <c r="G117" s="41">
        <f>Entry!G107</f>
        <v>0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>
        <v>1</v>
      </c>
    </row>
    <row r="118" spans="2:25" x14ac:dyDescent="0.15">
      <c r="B118" s="41" t="str">
        <f>IF(E118&lt;&gt;0,COUNTIF($E$2:E118,E118),"")</f>
        <v/>
      </c>
      <c r="C118" s="41" t="str">
        <f>IF(B118=1,COUNTIF($B$2:B118,1),"")</f>
        <v/>
      </c>
      <c r="D118" s="41">
        <v>2</v>
      </c>
      <c r="E118" s="41">
        <f>IF(Entry!C108&lt;&gt;"",Entry!C108&amp;" "&amp;Entry!D108,0)</f>
        <v>0</v>
      </c>
      <c r="F118" s="76">
        <f>IF(Entry!E108&lt;&gt;"",Entry!E108&amp;" "&amp;Entry!F108,0)</f>
        <v>0</v>
      </c>
      <c r="G118" s="41">
        <f>Entry!G108</f>
        <v>0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>
        <v>1</v>
      </c>
    </row>
    <row r="119" spans="2:25" x14ac:dyDescent="0.15">
      <c r="B119" s="41" t="str">
        <f>IF(E119&lt;&gt;0,COUNTIF($E$2:E119,E119),"")</f>
        <v/>
      </c>
      <c r="C119" s="41" t="str">
        <f>IF(B119=1,COUNTIF($B$2:B119,1),"")</f>
        <v/>
      </c>
      <c r="D119" s="41">
        <v>3</v>
      </c>
      <c r="E119" s="41">
        <f>IF(Entry!C109&lt;&gt;"",Entry!C109&amp;" "&amp;Entry!D109,0)</f>
        <v>0</v>
      </c>
      <c r="F119" s="76">
        <f>IF(Entry!E109&lt;&gt;"",Entry!E109&amp;" "&amp;Entry!F109,0)</f>
        <v>0</v>
      </c>
      <c r="G119" s="41">
        <f>Entry!G109</f>
        <v>0</v>
      </c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>
        <v>1</v>
      </c>
    </row>
    <row r="120" spans="2:25" x14ac:dyDescent="0.15">
      <c r="B120" s="41" t="str">
        <f>IF(E120&lt;&gt;0,COUNTIF($E$2:E120,E120),"")</f>
        <v/>
      </c>
      <c r="C120" s="41" t="str">
        <f>IF(B120=1,COUNTIF($B$2:B120,1),"")</f>
        <v/>
      </c>
      <c r="D120" s="41">
        <v>4</v>
      </c>
      <c r="E120" s="41">
        <f>IF(Entry!C110&lt;&gt;"",Entry!C110&amp;" "&amp;Entry!D110,0)</f>
        <v>0</v>
      </c>
      <c r="F120" s="76">
        <f>IF(Entry!E110&lt;&gt;"",Entry!E110&amp;" "&amp;Entry!F110,0)</f>
        <v>0</v>
      </c>
      <c r="G120" s="41">
        <f>Entry!G110</f>
        <v>0</v>
      </c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>
        <v>1</v>
      </c>
    </row>
    <row r="121" spans="2:25" x14ac:dyDescent="0.15">
      <c r="B121" s="41" t="str">
        <f>IF(E121&lt;&gt;0,COUNTIF($E$2:E121,E121),"")</f>
        <v/>
      </c>
      <c r="C121" s="41" t="str">
        <f>IF(B121=1,COUNTIF($B$2:B121,1),"")</f>
        <v/>
      </c>
      <c r="D121" s="41">
        <v>5</v>
      </c>
      <c r="E121" s="41">
        <f>IF(Entry!C111&lt;&gt;"",Entry!C111&amp;" "&amp;Entry!D111,0)</f>
        <v>0</v>
      </c>
      <c r="F121" s="76">
        <f>IF(Entry!E111&lt;&gt;"",Entry!E111&amp;" "&amp;Entry!F111,0)</f>
        <v>0</v>
      </c>
      <c r="G121" s="41">
        <f>Entry!G111</f>
        <v>0</v>
      </c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>
        <v>1</v>
      </c>
    </row>
    <row r="122" spans="2:25" x14ac:dyDescent="0.15">
      <c r="B122" s="41" t="str">
        <f>IF(E122&lt;&gt;0,COUNTIF($E$2:E122,E122),"")</f>
        <v/>
      </c>
      <c r="C122" s="41" t="str">
        <f>IF(B122=1,COUNTIF($B$2:B122,1),"")</f>
        <v/>
      </c>
      <c r="D122" s="41">
        <v>6</v>
      </c>
      <c r="E122" s="41">
        <f>IF(Entry!C112&lt;&gt;"",Entry!C112&amp;" "&amp;Entry!D112,0)</f>
        <v>0</v>
      </c>
      <c r="F122" s="76">
        <f>IF(Entry!E112&lt;&gt;"",Entry!E112&amp;" "&amp;Entry!F112,0)</f>
        <v>0</v>
      </c>
      <c r="G122" s="41">
        <f>Entry!G112</f>
        <v>0</v>
      </c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>
        <v>1</v>
      </c>
    </row>
    <row r="123" spans="2:25" x14ac:dyDescent="0.15">
      <c r="B123" s="41" t="str">
        <f>IF(E123&lt;&gt;0,COUNTIF($E$2:E123,E123),"")</f>
        <v/>
      </c>
      <c r="C123" s="41" t="str">
        <f>IF(B123=1,COUNTIF($B$2:B123,1),"")</f>
        <v/>
      </c>
      <c r="D123" s="41">
        <v>7</v>
      </c>
      <c r="E123" s="41">
        <f>IF(Entry!C113&lt;&gt;"",Entry!C113&amp;" "&amp;Entry!D113,0)</f>
        <v>0</v>
      </c>
      <c r="F123" s="76">
        <f>IF(Entry!E113&lt;&gt;"",Entry!E113&amp;" "&amp;Entry!F113,0)</f>
        <v>0</v>
      </c>
      <c r="G123" s="41">
        <f>Entry!G113</f>
        <v>0</v>
      </c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>
        <v>1</v>
      </c>
    </row>
    <row r="124" spans="2:25" x14ac:dyDescent="0.15">
      <c r="B124" s="41" t="str">
        <f>IF(E124&lt;&gt;0,COUNTIF($E$2:E124,E124),"")</f>
        <v/>
      </c>
      <c r="C124" s="41" t="str">
        <f>IF(B124=1,COUNTIF($B$2:B124,1),"")</f>
        <v/>
      </c>
      <c r="D124" s="41">
        <v>8</v>
      </c>
      <c r="E124" s="41">
        <f>IF(Entry!C114&lt;&gt;"",Entry!C114&amp;" "&amp;Entry!D114,0)</f>
        <v>0</v>
      </c>
      <c r="F124" s="76">
        <f>IF(Entry!E114&lt;&gt;"",Entry!E114&amp;" "&amp;Entry!F114,0)</f>
        <v>0</v>
      </c>
      <c r="G124" s="41">
        <f>Entry!G114</f>
        <v>0</v>
      </c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>
        <v>1</v>
      </c>
    </row>
    <row r="125" spans="2:25" x14ac:dyDescent="0.15">
      <c r="B125" s="41" t="str">
        <f>IF(E125&lt;&gt;0,COUNTIF($E$2:E125,E125),"")</f>
        <v/>
      </c>
      <c r="C125" s="41" t="str">
        <f>IF(B125=1,COUNTIF($B$2:B125,1),"")</f>
        <v/>
      </c>
      <c r="D125" s="41">
        <v>9</v>
      </c>
      <c r="E125" s="41">
        <f>IF(Entry!C115&lt;&gt;"",Entry!C115&amp;" "&amp;Entry!D115,0)</f>
        <v>0</v>
      </c>
      <c r="F125" s="76">
        <f>IF(Entry!E115&lt;&gt;"",Entry!E115&amp;" "&amp;Entry!F115,0)</f>
        <v>0</v>
      </c>
      <c r="G125" s="41">
        <f>Entry!G115</f>
        <v>0</v>
      </c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>
        <v>1</v>
      </c>
    </row>
    <row r="126" spans="2:25" x14ac:dyDescent="0.15">
      <c r="B126" s="41" t="str">
        <f>IF(E126&lt;&gt;0,COUNTIF($E$2:E126,E126),"")</f>
        <v/>
      </c>
      <c r="C126" s="41" t="str">
        <f>IF(B126=1,COUNTIF($B$2:B126,1),"")</f>
        <v/>
      </c>
      <c r="D126" s="41">
        <v>10</v>
      </c>
      <c r="E126" s="41">
        <f>IF(Entry!C116&lt;&gt;"",Entry!C116&amp;" "&amp;Entry!D116,0)</f>
        <v>0</v>
      </c>
      <c r="F126" s="76">
        <f>IF(Entry!E116&lt;&gt;"",Entry!E116&amp;" "&amp;Entry!F116,0)</f>
        <v>0</v>
      </c>
      <c r="G126" s="41">
        <f>Entry!G116</f>
        <v>0</v>
      </c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>
        <v>1</v>
      </c>
    </row>
    <row r="127" spans="2:25" x14ac:dyDescent="0.15">
      <c r="B127" s="41" t="str">
        <f>IF(E127&lt;&gt;0,COUNTIF($E$2:E127,E127),"")</f>
        <v/>
      </c>
      <c r="C127" s="41" t="str">
        <f>IF(B127=1,COUNTIF($B$2:B127,1),"")</f>
        <v/>
      </c>
      <c r="D127" s="41">
        <v>11</v>
      </c>
      <c r="E127" s="41">
        <f>IF(Entry!C117&lt;&gt;"",Entry!C117&amp;" "&amp;Entry!D117,0)</f>
        <v>0</v>
      </c>
      <c r="F127" s="76">
        <f>IF(Entry!E117&lt;&gt;"",Entry!E117&amp;" "&amp;Entry!F117,0)</f>
        <v>0</v>
      </c>
      <c r="G127" s="41">
        <f>Entry!G117</f>
        <v>0</v>
      </c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>
        <v>1</v>
      </c>
    </row>
    <row r="128" spans="2:25" x14ac:dyDescent="0.15">
      <c r="B128" s="41" t="str">
        <f>IF(E128&lt;&gt;0,COUNTIF($E$2:E128,E128),"")</f>
        <v/>
      </c>
      <c r="C128" s="41" t="str">
        <f>IF(B128=1,COUNTIF($B$2:B128,1),"")</f>
        <v/>
      </c>
      <c r="D128" s="41">
        <v>12</v>
      </c>
      <c r="E128" s="41">
        <f>IF(Entry!C118&lt;&gt;"",Entry!C118&amp;" "&amp;Entry!D118,0)</f>
        <v>0</v>
      </c>
      <c r="F128" s="76">
        <f>IF(Entry!E118&lt;&gt;"",Entry!E118&amp;" "&amp;Entry!F118,0)</f>
        <v>0</v>
      </c>
      <c r="G128" s="41">
        <f>Entry!G118</f>
        <v>0</v>
      </c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>
        <v>1</v>
      </c>
    </row>
    <row r="129" spans="2:25" x14ac:dyDescent="0.15">
      <c r="B129" s="41" t="str">
        <f>IF(E129&lt;&gt;0,COUNTIF($E$2:E129,E129),"")</f>
        <v/>
      </c>
      <c r="C129" s="41" t="str">
        <f>IF(B129=1,COUNTIF($B$2:B129,1),"")</f>
        <v/>
      </c>
      <c r="D129" s="41">
        <v>13</v>
      </c>
      <c r="E129" s="41">
        <f>IF(Entry!C119&lt;&gt;"",Entry!C119&amp;" "&amp;Entry!D119,0)</f>
        <v>0</v>
      </c>
      <c r="F129" s="76">
        <f>IF(Entry!E119&lt;&gt;"",Entry!E119&amp;" "&amp;Entry!F119,0)</f>
        <v>0</v>
      </c>
      <c r="G129" s="41">
        <f>Entry!G119</f>
        <v>0</v>
      </c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>
        <v>1</v>
      </c>
    </row>
    <row r="130" spans="2:25" x14ac:dyDescent="0.15">
      <c r="B130" s="41" t="str">
        <f>IF(E130&lt;&gt;0,COUNTIF($E$2:E130,E130),"")</f>
        <v/>
      </c>
      <c r="C130" s="41" t="str">
        <f>IF(B130=1,COUNTIF($B$2:B130,1),"")</f>
        <v/>
      </c>
      <c r="D130" s="41">
        <v>14</v>
      </c>
      <c r="E130" s="41">
        <f>IF(Entry!C120&lt;&gt;"",Entry!C120&amp;" "&amp;Entry!D120,0)</f>
        <v>0</v>
      </c>
      <c r="F130" s="76">
        <f>IF(Entry!E120&lt;&gt;"",Entry!E120&amp;" "&amp;Entry!F120,0)</f>
        <v>0</v>
      </c>
      <c r="G130" s="41">
        <f>Entry!G120</f>
        <v>0</v>
      </c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>
        <v>1</v>
      </c>
    </row>
    <row r="131" spans="2:25" x14ac:dyDescent="0.15">
      <c r="B131" s="41" t="str">
        <f>IF(E131&lt;&gt;0,COUNTIF($E$2:E131,E131),"")</f>
        <v/>
      </c>
      <c r="C131" s="41" t="str">
        <f>IF(B131=1,COUNTIF($B$2:B131,1),"")</f>
        <v/>
      </c>
      <c r="D131" s="41">
        <v>15</v>
      </c>
      <c r="E131" s="41">
        <f>IF(Entry!C121&lt;&gt;"",Entry!C121&amp;" "&amp;Entry!D121,0)</f>
        <v>0</v>
      </c>
      <c r="F131" s="76">
        <f>IF(Entry!E121&lt;&gt;"",Entry!E121&amp;" "&amp;Entry!F121,0)</f>
        <v>0</v>
      </c>
      <c r="G131" s="41">
        <f>Entry!G121</f>
        <v>0</v>
      </c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>
        <v>1</v>
      </c>
    </row>
    <row r="156" spans="1:2" x14ac:dyDescent="0.15">
      <c r="A156" t="s">
        <v>102</v>
      </c>
      <c r="B156" t="str">
        <f>A168</f>
        <v>８段</v>
      </c>
    </row>
    <row r="157" spans="1:2" x14ac:dyDescent="0.15">
      <c r="A157" t="s">
        <v>103</v>
      </c>
      <c r="B157" t="str">
        <f>A167</f>
        <v>７段</v>
      </c>
    </row>
    <row r="158" spans="1:2" x14ac:dyDescent="0.15">
      <c r="A158" t="s">
        <v>104</v>
      </c>
      <c r="B158" t="s">
        <v>105</v>
      </c>
    </row>
    <row r="159" spans="1:2" x14ac:dyDescent="0.15">
      <c r="A159" t="s">
        <v>106</v>
      </c>
      <c r="B159" t="s">
        <v>107</v>
      </c>
    </row>
    <row r="160" spans="1:2" x14ac:dyDescent="0.15">
      <c r="A160" t="s">
        <v>108</v>
      </c>
      <c r="B160" t="s">
        <v>109</v>
      </c>
    </row>
    <row r="161" spans="1:2" x14ac:dyDescent="0.15">
      <c r="A161" t="s">
        <v>110</v>
      </c>
      <c r="B161" t="s">
        <v>111</v>
      </c>
    </row>
    <row r="162" spans="1:2" x14ac:dyDescent="0.15">
      <c r="A162" t="s">
        <v>112</v>
      </c>
      <c r="B162" t="s">
        <v>112</v>
      </c>
    </row>
    <row r="163" spans="1:2" x14ac:dyDescent="0.15">
      <c r="A163" t="s">
        <v>111</v>
      </c>
      <c r="B163" t="s">
        <v>110</v>
      </c>
    </row>
    <row r="164" spans="1:2" x14ac:dyDescent="0.15">
      <c r="A164" t="s">
        <v>109</v>
      </c>
      <c r="B164" t="s">
        <v>108</v>
      </c>
    </row>
    <row r="165" spans="1:2" x14ac:dyDescent="0.15">
      <c r="A165" t="s">
        <v>107</v>
      </c>
      <c r="B165" t="s">
        <v>106</v>
      </c>
    </row>
    <row r="166" spans="1:2" x14ac:dyDescent="0.15">
      <c r="A166" t="s">
        <v>105</v>
      </c>
      <c r="B166" t="s">
        <v>104</v>
      </c>
    </row>
    <row r="167" spans="1:2" x14ac:dyDescent="0.15">
      <c r="A167" t="s">
        <v>113</v>
      </c>
      <c r="B167" t="s">
        <v>103</v>
      </c>
    </row>
    <row r="168" spans="1:2" x14ac:dyDescent="0.15">
      <c r="A168" t="s">
        <v>114</v>
      </c>
      <c r="B168" t="s">
        <v>102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Entry</vt:lpstr>
      <vt:lpstr>Data</vt:lpstr>
      <vt:lpstr>段位・級位</vt:lpstr>
      <vt:lpstr>部屋タイプ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Entry Sheet for Akita</dc:title>
  <dc:creator>Tetsuro</dc:creator>
  <cp:lastModifiedBy>Tetsuro</cp:lastModifiedBy>
  <cp:revision/>
  <dcterms:created xsi:type="dcterms:W3CDTF">2016-09-16T22:06:11Z</dcterms:created>
  <dcterms:modified xsi:type="dcterms:W3CDTF">2016-10-03T14:56:16Z</dcterms:modified>
</cp:coreProperties>
</file>